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075"/>
  </bookViews>
  <sheets>
    <sheet name="Arkusz1" sheetId="1" r:id="rId1"/>
  </sheets>
  <externalReferences>
    <externalReference r:id="rId2"/>
  </externalReferences>
  <calcPr calcId="145621"/>
</workbook>
</file>

<file path=xl/calcChain.xml><?xml version="1.0" encoding="utf-8"?>
<calcChain xmlns="http://schemas.openxmlformats.org/spreadsheetml/2006/main">
  <c r="J583" i="1" l="1"/>
  <c r="M583" i="1" s="1"/>
  <c r="I583" i="1"/>
  <c r="N583" i="1" s="1"/>
  <c r="F583" i="1"/>
  <c r="E583" i="1"/>
  <c r="J582" i="1"/>
  <c r="F582" i="1"/>
  <c r="E582" i="1"/>
  <c r="J581" i="1"/>
  <c r="M581" i="1" s="1"/>
  <c r="F581" i="1"/>
  <c r="E581" i="1"/>
  <c r="M580" i="1"/>
  <c r="J580" i="1"/>
  <c r="F580" i="1"/>
  <c r="E580" i="1"/>
  <c r="J579" i="1"/>
  <c r="M579" i="1" s="1"/>
  <c r="F579" i="1"/>
  <c r="E579" i="1"/>
  <c r="M578" i="1"/>
  <c r="J578" i="1"/>
  <c r="F578" i="1"/>
  <c r="E578" i="1"/>
  <c r="M577" i="1"/>
  <c r="J577" i="1"/>
  <c r="F577" i="1"/>
  <c r="E577" i="1"/>
  <c r="M576" i="1"/>
  <c r="J576" i="1"/>
  <c r="F576" i="1"/>
  <c r="E576" i="1"/>
  <c r="J575" i="1"/>
  <c r="M575" i="1" s="1"/>
  <c r="F575" i="1"/>
  <c r="E575" i="1"/>
  <c r="M574" i="1"/>
  <c r="J574" i="1"/>
  <c r="F574" i="1"/>
  <c r="E574" i="1"/>
  <c r="M573" i="1"/>
  <c r="J573" i="1"/>
  <c r="F573" i="1"/>
  <c r="E573" i="1"/>
  <c r="M572" i="1"/>
  <c r="J572" i="1"/>
  <c r="J571" i="1"/>
  <c r="F571" i="1"/>
  <c r="E571" i="1"/>
  <c r="M569" i="1"/>
  <c r="J569" i="1"/>
  <c r="I569" i="1"/>
  <c r="F569" i="1"/>
  <c r="E569" i="1"/>
  <c r="M568" i="1"/>
  <c r="J568" i="1"/>
  <c r="I568" i="1"/>
  <c r="N568" i="1" s="1"/>
  <c r="F568" i="1"/>
  <c r="E568" i="1"/>
  <c r="J566" i="1"/>
  <c r="M566" i="1" s="1"/>
  <c r="I566" i="1"/>
  <c r="N566" i="1" s="1"/>
  <c r="F566" i="1"/>
  <c r="E566" i="1"/>
  <c r="L565" i="1"/>
  <c r="K565" i="1"/>
  <c r="K564" i="1" s="1"/>
  <c r="J565" i="1"/>
  <c r="I565" i="1"/>
  <c r="F565" i="1"/>
  <c r="E565" i="1"/>
  <c r="L564" i="1"/>
  <c r="J564" i="1"/>
  <c r="M564" i="1" s="1"/>
  <c r="H564" i="1"/>
  <c r="G564" i="1"/>
  <c r="F564" i="1"/>
  <c r="I564" i="1" s="1"/>
  <c r="E564" i="1"/>
  <c r="J562" i="1"/>
  <c r="M562" i="1" s="1"/>
  <c r="F562" i="1"/>
  <c r="I562" i="1" s="1"/>
  <c r="E562" i="1"/>
  <c r="J561" i="1"/>
  <c r="M561" i="1" s="1"/>
  <c r="I561" i="1"/>
  <c r="F561" i="1"/>
  <c r="E561" i="1"/>
  <c r="M560" i="1"/>
  <c r="J560" i="1"/>
  <c r="F560" i="1"/>
  <c r="I560" i="1" s="1"/>
  <c r="E560" i="1"/>
  <c r="N559" i="1"/>
  <c r="J559" i="1"/>
  <c r="M559" i="1" s="1"/>
  <c r="I559" i="1"/>
  <c r="F559" i="1"/>
  <c r="E559" i="1"/>
  <c r="M558" i="1"/>
  <c r="J558" i="1"/>
  <c r="F558" i="1"/>
  <c r="I558" i="1" s="1"/>
  <c r="E558" i="1"/>
  <c r="N557" i="1"/>
  <c r="J557" i="1"/>
  <c r="M557" i="1" s="1"/>
  <c r="F557" i="1"/>
  <c r="I557" i="1" s="1"/>
  <c r="E557" i="1"/>
  <c r="M556" i="1"/>
  <c r="J556" i="1"/>
  <c r="F556" i="1"/>
  <c r="I556" i="1" s="1"/>
  <c r="E556" i="1"/>
  <c r="N555" i="1"/>
  <c r="J555" i="1"/>
  <c r="M555" i="1" s="1"/>
  <c r="F555" i="1"/>
  <c r="I555" i="1" s="1"/>
  <c r="E555" i="1"/>
  <c r="J554" i="1"/>
  <c r="M554" i="1" s="1"/>
  <c r="F554" i="1"/>
  <c r="I554" i="1" s="1"/>
  <c r="N554" i="1" s="1"/>
  <c r="E554" i="1"/>
  <c r="J553" i="1"/>
  <c r="M553" i="1" s="1"/>
  <c r="F553" i="1"/>
  <c r="I553" i="1" s="1"/>
  <c r="E553" i="1"/>
  <c r="M552" i="1"/>
  <c r="J552" i="1"/>
  <c r="F552" i="1"/>
  <c r="I552" i="1" s="1"/>
  <c r="E552" i="1"/>
  <c r="L551" i="1"/>
  <c r="K551" i="1"/>
  <c r="K535" i="1" s="1"/>
  <c r="J551" i="1"/>
  <c r="H551" i="1"/>
  <c r="G551" i="1"/>
  <c r="F551" i="1"/>
  <c r="I551" i="1" s="1"/>
  <c r="E551" i="1"/>
  <c r="M549" i="1"/>
  <c r="J549" i="1"/>
  <c r="F549" i="1"/>
  <c r="I549" i="1" s="1"/>
  <c r="E549" i="1"/>
  <c r="M548" i="1"/>
  <c r="H548" i="1"/>
  <c r="H535" i="1" s="1"/>
  <c r="G548" i="1"/>
  <c r="F548" i="1"/>
  <c r="E548" i="1"/>
  <c r="N546" i="1"/>
  <c r="M546" i="1"/>
  <c r="J546" i="1"/>
  <c r="F546" i="1"/>
  <c r="I546" i="1" s="1"/>
  <c r="E546" i="1"/>
  <c r="J545" i="1"/>
  <c r="M545" i="1" s="1"/>
  <c r="I545" i="1"/>
  <c r="N545" i="1" s="1"/>
  <c r="F545" i="1"/>
  <c r="E545" i="1"/>
  <c r="M543" i="1"/>
  <c r="J543" i="1"/>
  <c r="F543" i="1"/>
  <c r="I543" i="1" s="1"/>
  <c r="E543" i="1"/>
  <c r="J542" i="1"/>
  <c r="M542" i="1" s="1"/>
  <c r="I542" i="1"/>
  <c r="F542" i="1"/>
  <c r="E542" i="1"/>
  <c r="N541" i="1"/>
  <c r="M541" i="1"/>
  <c r="J541" i="1"/>
  <c r="F541" i="1"/>
  <c r="I541" i="1" s="1"/>
  <c r="E541" i="1"/>
  <c r="J540" i="1"/>
  <c r="M540" i="1" s="1"/>
  <c r="I540" i="1"/>
  <c r="F540" i="1"/>
  <c r="E540" i="1"/>
  <c r="M539" i="1"/>
  <c r="J539" i="1"/>
  <c r="F539" i="1"/>
  <c r="I539" i="1" s="1"/>
  <c r="N539" i="1" s="1"/>
  <c r="E539" i="1"/>
  <c r="J538" i="1"/>
  <c r="M538" i="1" s="1"/>
  <c r="I538" i="1"/>
  <c r="F538" i="1"/>
  <c r="E538" i="1"/>
  <c r="M537" i="1"/>
  <c r="J537" i="1"/>
  <c r="F537" i="1"/>
  <c r="I537" i="1" s="1"/>
  <c r="N537" i="1" s="1"/>
  <c r="E537" i="1"/>
  <c r="J536" i="1"/>
  <c r="M536" i="1" s="1"/>
  <c r="I536" i="1"/>
  <c r="N536" i="1" s="1"/>
  <c r="G536" i="1"/>
  <c r="F536" i="1"/>
  <c r="E536" i="1"/>
  <c r="L535" i="1"/>
  <c r="J535" i="1"/>
  <c r="G535" i="1"/>
  <c r="F535" i="1"/>
  <c r="I535" i="1" s="1"/>
  <c r="E535" i="1"/>
  <c r="J533" i="1"/>
  <c r="M533" i="1" s="1"/>
  <c r="F533" i="1"/>
  <c r="I533" i="1" s="1"/>
  <c r="N533" i="1" s="1"/>
  <c r="E533" i="1"/>
  <c r="J532" i="1"/>
  <c r="M532" i="1" s="1"/>
  <c r="F532" i="1"/>
  <c r="I532" i="1" s="1"/>
  <c r="N532" i="1" s="1"/>
  <c r="E532" i="1"/>
  <c r="J531" i="1"/>
  <c r="M531" i="1" s="1"/>
  <c r="F531" i="1"/>
  <c r="I531" i="1" s="1"/>
  <c r="E531" i="1"/>
  <c r="J530" i="1"/>
  <c r="M530" i="1" s="1"/>
  <c r="I530" i="1"/>
  <c r="N530" i="1" s="1"/>
  <c r="F530" i="1"/>
  <c r="E530" i="1"/>
  <c r="J529" i="1"/>
  <c r="M529" i="1" s="1"/>
  <c r="F529" i="1"/>
  <c r="I529" i="1" s="1"/>
  <c r="E529" i="1"/>
  <c r="J528" i="1"/>
  <c r="M528" i="1" s="1"/>
  <c r="F528" i="1"/>
  <c r="I528" i="1" s="1"/>
  <c r="N528" i="1" s="1"/>
  <c r="E528" i="1"/>
  <c r="M526" i="1"/>
  <c r="J526" i="1"/>
  <c r="F526" i="1"/>
  <c r="I526" i="1" s="1"/>
  <c r="N526" i="1" s="1"/>
  <c r="E526" i="1"/>
  <c r="L524" i="1"/>
  <c r="K524" i="1"/>
  <c r="J524" i="1"/>
  <c r="F524" i="1"/>
  <c r="I524" i="1" s="1"/>
  <c r="E524" i="1"/>
  <c r="N522" i="1"/>
  <c r="J522" i="1"/>
  <c r="M522" i="1" s="1"/>
  <c r="I522" i="1"/>
  <c r="F522" i="1"/>
  <c r="E522" i="1"/>
  <c r="J521" i="1"/>
  <c r="M521" i="1" s="1"/>
  <c r="F521" i="1"/>
  <c r="I521" i="1" s="1"/>
  <c r="E521" i="1"/>
  <c r="J520" i="1"/>
  <c r="M520" i="1" s="1"/>
  <c r="F520" i="1"/>
  <c r="I520" i="1" s="1"/>
  <c r="N520" i="1" s="1"/>
  <c r="E520" i="1"/>
  <c r="M519" i="1"/>
  <c r="J519" i="1"/>
  <c r="F519" i="1"/>
  <c r="I519" i="1" s="1"/>
  <c r="N519" i="1" s="1"/>
  <c r="E519" i="1"/>
  <c r="J518" i="1"/>
  <c r="M518" i="1" s="1"/>
  <c r="F518" i="1"/>
  <c r="I518" i="1" s="1"/>
  <c r="N518" i="1" s="1"/>
  <c r="E518" i="1"/>
  <c r="K517" i="1"/>
  <c r="M517" i="1" s="1"/>
  <c r="J517" i="1"/>
  <c r="H517" i="1"/>
  <c r="H493" i="1" s="1"/>
  <c r="G517" i="1"/>
  <c r="F517" i="1"/>
  <c r="E517" i="1"/>
  <c r="N515" i="1"/>
  <c r="M515" i="1"/>
  <c r="J515" i="1"/>
  <c r="F515" i="1"/>
  <c r="I515" i="1" s="1"/>
  <c r="E515" i="1"/>
  <c r="J514" i="1"/>
  <c r="M514" i="1" s="1"/>
  <c r="I514" i="1"/>
  <c r="N514" i="1" s="1"/>
  <c r="F514" i="1"/>
  <c r="E514" i="1"/>
  <c r="M513" i="1"/>
  <c r="J513" i="1"/>
  <c r="G513" i="1"/>
  <c r="G493" i="1" s="1"/>
  <c r="F513" i="1"/>
  <c r="E513" i="1"/>
  <c r="J511" i="1"/>
  <c r="M511" i="1" s="1"/>
  <c r="F511" i="1"/>
  <c r="I511" i="1" s="1"/>
  <c r="E511" i="1"/>
  <c r="J510" i="1"/>
  <c r="M510" i="1" s="1"/>
  <c r="F510" i="1"/>
  <c r="I510" i="1" s="1"/>
  <c r="E510" i="1"/>
  <c r="M509" i="1"/>
  <c r="J509" i="1"/>
  <c r="F509" i="1"/>
  <c r="I509" i="1" s="1"/>
  <c r="N509" i="1" s="1"/>
  <c r="E509" i="1"/>
  <c r="J508" i="1"/>
  <c r="M508" i="1" s="1"/>
  <c r="I508" i="1"/>
  <c r="N508" i="1" s="1"/>
  <c r="F508" i="1"/>
  <c r="E508" i="1"/>
  <c r="J507" i="1"/>
  <c r="M507" i="1" s="1"/>
  <c r="F507" i="1"/>
  <c r="I507" i="1" s="1"/>
  <c r="E507" i="1"/>
  <c r="J505" i="1"/>
  <c r="M505" i="1" s="1"/>
  <c r="I505" i="1"/>
  <c r="N505" i="1" s="1"/>
  <c r="F505" i="1"/>
  <c r="E505" i="1"/>
  <c r="J504" i="1"/>
  <c r="M504" i="1" s="1"/>
  <c r="F504" i="1"/>
  <c r="I504" i="1" s="1"/>
  <c r="N504" i="1" s="1"/>
  <c r="E504" i="1"/>
  <c r="J503" i="1"/>
  <c r="M503" i="1" s="1"/>
  <c r="I503" i="1"/>
  <c r="H503" i="1"/>
  <c r="G503" i="1"/>
  <c r="F503" i="1"/>
  <c r="E503" i="1"/>
  <c r="J501" i="1"/>
  <c r="M501" i="1" s="1"/>
  <c r="F501" i="1"/>
  <c r="I501" i="1" s="1"/>
  <c r="N501" i="1" s="1"/>
  <c r="E501" i="1"/>
  <c r="J500" i="1"/>
  <c r="M500" i="1" s="1"/>
  <c r="N500" i="1" s="1"/>
  <c r="F500" i="1"/>
  <c r="I500" i="1" s="1"/>
  <c r="E500" i="1"/>
  <c r="J499" i="1"/>
  <c r="M499" i="1" s="1"/>
  <c r="F499" i="1"/>
  <c r="I499" i="1" s="1"/>
  <c r="E499" i="1"/>
  <c r="J498" i="1"/>
  <c r="M498" i="1" s="1"/>
  <c r="F498" i="1"/>
  <c r="I498" i="1" s="1"/>
  <c r="E498" i="1"/>
  <c r="J497" i="1"/>
  <c r="M497" i="1" s="1"/>
  <c r="I497" i="1"/>
  <c r="N497" i="1" s="1"/>
  <c r="F497" i="1"/>
  <c r="E497" i="1"/>
  <c r="J496" i="1"/>
  <c r="M496" i="1" s="1"/>
  <c r="N496" i="1" s="1"/>
  <c r="F496" i="1"/>
  <c r="I496" i="1" s="1"/>
  <c r="E496" i="1"/>
  <c r="J494" i="1"/>
  <c r="M494" i="1" s="1"/>
  <c r="H494" i="1"/>
  <c r="G494" i="1"/>
  <c r="F494" i="1"/>
  <c r="I494" i="1" s="1"/>
  <c r="N494" i="1" s="1"/>
  <c r="E494" i="1"/>
  <c r="L493" i="1"/>
  <c r="K493" i="1"/>
  <c r="J493" i="1"/>
  <c r="F493" i="1"/>
  <c r="I493" i="1" s="1"/>
  <c r="E493" i="1"/>
  <c r="J491" i="1"/>
  <c r="M491" i="1" s="1"/>
  <c r="N491" i="1" s="1"/>
  <c r="F491" i="1"/>
  <c r="I491" i="1" s="1"/>
  <c r="E491" i="1"/>
  <c r="J490" i="1"/>
  <c r="M490" i="1" s="1"/>
  <c r="F490" i="1"/>
  <c r="I490" i="1" s="1"/>
  <c r="E490" i="1"/>
  <c r="J488" i="1"/>
  <c r="M488" i="1" s="1"/>
  <c r="F488" i="1"/>
  <c r="I488" i="1" s="1"/>
  <c r="E488" i="1"/>
  <c r="J487" i="1"/>
  <c r="M487" i="1" s="1"/>
  <c r="I487" i="1"/>
  <c r="N487" i="1" s="1"/>
  <c r="F487" i="1"/>
  <c r="E487" i="1"/>
  <c r="J485" i="1"/>
  <c r="M485" i="1" s="1"/>
  <c r="N485" i="1" s="1"/>
  <c r="F485" i="1"/>
  <c r="I485" i="1" s="1"/>
  <c r="E485" i="1"/>
  <c r="J484" i="1"/>
  <c r="M484" i="1" s="1"/>
  <c r="N484" i="1" s="1"/>
  <c r="F484" i="1"/>
  <c r="I484" i="1" s="1"/>
  <c r="E484" i="1"/>
  <c r="J483" i="1"/>
  <c r="M483" i="1" s="1"/>
  <c r="N483" i="1" s="1"/>
  <c r="F483" i="1"/>
  <c r="I483" i="1" s="1"/>
  <c r="E483" i="1"/>
  <c r="J482" i="1"/>
  <c r="M482" i="1" s="1"/>
  <c r="I482" i="1"/>
  <c r="N482" i="1" s="1"/>
  <c r="F482" i="1"/>
  <c r="E482" i="1"/>
  <c r="M481" i="1"/>
  <c r="N481" i="1" s="1"/>
  <c r="J481" i="1"/>
  <c r="F481" i="1"/>
  <c r="I481" i="1" s="1"/>
  <c r="E481" i="1"/>
  <c r="N480" i="1"/>
  <c r="J480" i="1"/>
  <c r="M480" i="1" s="1"/>
  <c r="F480" i="1"/>
  <c r="I480" i="1" s="1"/>
  <c r="E480" i="1"/>
  <c r="N479" i="1"/>
  <c r="J479" i="1"/>
  <c r="M479" i="1" s="1"/>
  <c r="F479" i="1"/>
  <c r="I479" i="1" s="1"/>
  <c r="E479" i="1"/>
  <c r="J478" i="1"/>
  <c r="M478" i="1" s="1"/>
  <c r="F478" i="1"/>
  <c r="I478" i="1" s="1"/>
  <c r="E478" i="1"/>
  <c r="J477" i="1"/>
  <c r="M477" i="1" s="1"/>
  <c r="N477" i="1" s="1"/>
  <c r="F477" i="1"/>
  <c r="I477" i="1" s="1"/>
  <c r="E477" i="1"/>
  <c r="J476" i="1"/>
  <c r="M476" i="1" s="1"/>
  <c r="F476" i="1"/>
  <c r="I476" i="1" s="1"/>
  <c r="N476" i="1" s="1"/>
  <c r="E476" i="1"/>
  <c r="J475" i="1"/>
  <c r="M475" i="1" s="1"/>
  <c r="F475" i="1"/>
  <c r="I475" i="1" s="1"/>
  <c r="N475" i="1" s="1"/>
  <c r="E475" i="1"/>
  <c r="J474" i="1"/>
  <c r="M474" i="1" s="1"/>
  <c r="F474" i="1"/>
  <c r="I474" i="1" s="1"/>
  <c r="N474" i="1" s="1"/>
  <c r="E474" i="1"/>
  <c r="J473" i="1"/>
  <c r="M473" i="1" s="1"/>
  <c r="N473" i="1" s="1"/>
  <c r="F473" i="1"/>
  <c r="I473" i="1" s="1"/>
  <c r="E473" i="1"/>
  <c r="J472" i="1"/>
  <c r="M472" i="1" s="1"/>
  <c r="F472" i="1"/>
  <c r="I472" i="1" s="1"/>
  <c r="N472" i="1" s="1"/>
  <c r="E472" i="1"/>
  <c r="J471" i="1"/>
  <c r="M471" i="1" s="1"/>
  <c r="F471" i="1"/>
  <c r="I471" i="1" s="1"/>
  <c r="E471" i="1"/>
  <c r="J470" i="1"/>
  <c r="M470" i="1" s="1"/>
  <c r="F470" i="1"/>
  <c r="I470" i="1" s="1"/>
  <c r="N470" i="1" s="1"/>
  <c r="E470" i="1"/>
  <c r="M469" i="1"/>
  <c r="J469" i="1"/>
  <c r="H469" i="1"/>
  <c r="G469" i="1"/>
  <c r="F469" i="1"/>
  <c r="I469" i="1" s="1"/>
  <c r="N469" i="1" s="1"/>
  <c r="E469" i="1"/>
  <c r="J467" i="1"/>
  <c r="M467" i="1" s="1"/>
  <c r="F467" i="1"/>
  <c r="I467" i="1" s="1"/>
  <c r="E467" i="1"/>
  <c r="J466" i="1"/>
  <c r="M466" i="1" s="1"/>
  <c r="I466" i="1"/>
  <c r="N466" i="1" s="1"/>
  <c r="H466" i="1"/>
  <c r="G466" i="1"/>
  <c r="F466" i="1"/>
  <c r="E466" i="1"/>
  <c r="J464" i="1"/>
  <c r="M464" i="1" s="1"/>
  <c r="I464" i="1"/>
  <c r="N464" i="1" s="1"/>
  <c r="F464" i="1"/>
  <c r="E464" i="1"/>
  <c r="M463" i="1"/>
  <c r="N463" i="1" s="1"/>
  <c r="J463" i="1"/>
  <c r="F463" i="1"/>
  <c r="I463" i="1" s="1"/>
  <c r="E463" i="1"/>
  <c r="N462" i="1"/>
  <c r="J462" i="1"/>
  <c r="M462" i="1" s="1"/>
  <c r="F462" i="1"/>
  <c r="I462" i="1" s="1"/>
  <c r="E462" i="1"/>
  <c r="N461" i="1"/>
  <c r="J461" i="1"/>
  <c r="M461" i="1" s="1"/>
  <c r="F461" i="1"/>
  <c r="I461" i="1" s="1"/>
  <c r="E461" i="1"/>
  <c r="J460" i="1"/>
  <c r="M460" i="1" s="1"/>
  <c r="I460" i="1"/>
  <c r="N460" i="1" s="1"/>
  <c r="F460" i="1"/>
  <c r="E460" i="1"/>
  <c r="M459" i="1"/>
  <c r="N459" i="1" s="1"/>
  <c r="J459" i="1"/>
  <c r="F459" i="1"/>
  <c r="I459" i="1" s="1"/>
  <c r="E459" i="1"/>
  <c r="N458" i="1"/>
  <c r="J458" i="1"/>
  <c r="M458" i="1" s="1"/>
  <c r="F458" i="1"/>
  <c r="I458" i="1" s="1"/>
  <c r="E458" i="1"/>
  <c r="N457" i="1"/>
  <c r="J457" i="1"/>
  <c r="M457" i="1" s="1"/>
  <c r="F457" i="1"/>
  <c r="I457" i="1" s="1"/>
  <c r="E457" i="1"/>
  <c r="J456" i="1"/>
  <c r="M456" i="1" s="1"/>
  <c r="I456" i="1"/>
  <c r="N456" i="1" s="1"/>
  <c r="F456" i="1"/>
  <c r="E456" i="1"/>
  <c r="M455" i="1"/>
  <c r="N455" i="1" s="1"/>
  <c r="J455" i="1"/>
  <c r="F455" i="1"/>
  <c r="I455" i="1" s="1"/>
  <c r="E455" i="1"/>
  <c r="N454" i="1"/>
  <c r="J454" i="1"/>
  <c r="M454" i="1" s="1"/>
  <c r="F454" i="1"/>
  <c r="I454" i="1" s="1"/>
  <c r="E454" i="1"/>
  <c r="N453" i="1"/>
  <c r="J453" i="1"/>
  <c r="M453" i="1" s="1"/>
  <c r="F453" i="1"/>
  <c r="I453" i="1" s="1"/>
  <c r="E453" i="1"/>
  <c r="J452" i="1"/>
  <c r="M452" i="1" s="1"/>
  <c r="I452" i="1"/>
  <c r="N452" i="1" s="1"/>
  <c r="F452" i="1"/>
  <c r="E452" i="1"/>
  <c r="M451" i="1"/>
  <c r="N451" i="1" s="1"/>
  <c r="J451" i="1"/>
  <c r="F451" i="1"/>
  <c r="I451" i="1" s="1"/>
  <c r="E451" i="1"/>
  <c r="J450" i="1"/>
  <c r="M450" i="1" s="1"/>
  <c r="H450" i="1"/>
  <c r="G450" i="1"/>
  <c r="F450" i="1"/>
  <c r="I450" i="1" s="1"/>
  <c r="N450" i="1" s="1"/>
  <c r="E450" i="1"/>
  <c r="L449" i="1"/>
  <c r="K449" i="1"/>
  <c r="J449" i="1"/>
  <c r="H449" i="1"/>
  <c r="G449" i="1"/>
  <c r="F449" i="1"/>
  <c r="I449" i="1" s="1"/>
  <c r="E449" i="1"/>
  <c r="M447" i="1"/>
  <c r="N447" i="1" s="1"/>
  <c r="J447" i="1"/>
  <c r="F447" i="1"/>
  <c r="I447" i="1" s="1"/>
  <c r="E447" i="1"/>
  <c r="J446" i="1"/>
  <c r="M446" i="1" s="1"/>
  <c r="F446" i="1"/>
  <c r="I446" i="1" s="1"/>
  <c r="N446" i="1" s="1"/>
  <c r="E446" i="1"/>
  <c r="J445" i="1"/>
  <c r="M445" i="1" s="1"/>
  <c r="F445" i="1"/>
  <c r="I445" i="1" s="1"/>
  <c r="N445" i="1" s="1"/>
  <c r="E445" i="1"/>
  <c r="J444" i="1"/>
  <c r="M444" i="1" s="1"/>
  <c r="F444" i="1"/>
  <c r="I444" i="1" s="1"/>
  <c r="N444" i="1" s="1"/>
  <c r="E444" i="1"/>
  <c r="M443" i="1"/>
  <c r="N443" i="1" s="1"/>
  <c r="J443" i="1"/>
  <c r="F443" i="1"/>
  <c r="I443" i="1" s="1"/>
  <c r="E443" i="1"/>
  <c r="J442" i="1"/>
  <c r="M442" i="1" s="1"/>
  <c r="F442" i="1"/>
  <c r="I442" i="1" s="1"/>
  <c r="N442" i="1" s="1"/>
  <c r="E442" i="1"/>
  <c r="J441" i="1"/>
  <c r="M441" i="1" s="1"/>
  <c r="F441" i="1"/>
  <c r="I441" i="1" s="1"/>
  <c r="N441" i="1" s="1"/>
  <c r="E441" i="1"/>
  <c r="J440" i="1"/>
  <c r="M440" i="1" s="1"/>
  <c r="F440" i="1"/>
  <c r="I440" i="1" s="1"/>
  <c r="N440" i="1" s="1"/>
  <c r="E440" i="1"/>
  <c r="M439" i="1"/>
  <c r="N439" i="1" s="1"/>
  <c r="J439" i="1"/>
  <c r="F439" i="1"/>
  <c r="I439" i="1" s="1"/>
  <c r="E439" i="1"/>
  <c r="J438" i="1"/>
  <c r="M438" i="1" s="1"/>
  <c r="F438" i="1"/>
  <c r="I438" i="1" s="1"/>
  <c r="N438" i="1" s="1"/>
  <c r="E438" i="1"/>
  <c r="J437" i="1"/>
  <c r="M437" i="1" s="1"/>
  <c r="F437" i="1"/>
  <c r="I437" i="1" s="1"/>
  <c r="N437" i="1" s="1"/>
  <c r="E437" i="1"/>
  <c r="J436" i="1"/>
  <c r="M436" i="1" s="1"/>
  <c r="F436" i="1"/>
  <c r="I436" i="1" s="1"/>
  <c r="N436" i="1" s="1"/>
  <c r="E436" i="1"/>
  <c r="M435" i="1"/>
  <c r="N435" i="1" s="1"/>
  <c r="J435" i="1"/>
  <c r="F435" i="1"/>
  <c r="I435" i="1" s="1"/>
  <c r="E435" i="1"/>
  <c r="J434" i="1"/>
  <c r="M434" i="1" s="1"/>
  <c r="F434" i="1"/>
  <c r="I434" i="1" s="1"/>
  <c r="N434" i="1" s="1"/>
  <c r="E434" i="1"/>
  <c r="J433" i="1"/>
  <c r="M433" i="1" s="1"/>
  <c r="F433" i="1"/>
  <c r="I433" i="1" s="1"/>
  <c r="N433" i="1" s="1"/>
  <c r="E433" i="1"/>
  <c r="J432" i="1"/>
  <c r="M432" i="1" s="1"/>
  <c r="F432" i="1"/>
  <c r="I432" i="1" s="1"/>
  <c r="N432" i="1" s="1"/>
  <c r="E432" i="1"/>
  <c r="M431" i="1"/>
  <c r="N431" i="1" s="1"/>
  <c r="J431" i="1"/>
  <c r="F431" i="1"/>
  <c r="I431" i="1" s="1"/>
  <c r="E431" i="1"/>
  <c r="J430" i="1"/>
  <c r="M430" i="1" s="1"/>
  <c r="F430" i="1"/>
  <c r="I430" i="1" s="1"/>
  <c r="N430" i="1" s="1"/>
  <c r="E430" i="1"/>
  <c r="J429" i="1"/>
  <c r="M429" i="1" s="1"/>
  <c r="F429" i="1"/>
  <c r="I429" i="1" s="1"/>
  <c r="N429" i="1" s="1"/>
  <c r="E429" i="1"/>
  <c r="J428" i="1"/>
  <c r="M428" i="1" s="1"/>
  <c r="F428" i="1"/>
  <c r="I428" i="1" s="1"/>
  <c r="N428" i="1" s="1"/>
  <c r="E428" i="1"/>
  <c r="M427" i="1"/>
  <c r="N427" i="1" s="1"/>
  <c r="J427" i="1"/>
  <c r="F427" i="1"/>
  <c r="I427" i="1" s="1"/>
  <c r="E427" i="1"/>
  <c r="J426" i="1"/>
  <c r="M426" i="1" s="1"/>
  <c r="F426" i="1"/>
  <c r="I426" i="1" s="1"/>
  <c r="N426" i="1" s="1"/>
  <c r="E426" i="1"/>
  <c r="J425" i="1"/>
  <c r="M425" i="1" s="1"/>
  <c r="F425" i="1"/>
  <c r="I425" i="1" s="1"/>
  <c r="N425" i="1" s="1"/>
  <c r="E425" i="1"/>
  <c r="J424" i="1"/>
  <c r="M424" i="1" s="1"/>
  <c r="F424" i="1"/>
  <c r="I424" i="1" s="1"/>
  <c r="E424" i="1"/>
  <c r="M423" i="1"/>
  <c r="J423" i="1"/>
  <c r="H423" i="1"/>
  <c r="G423" i="1"/>
  <c r="G422" i="1" s="1"/>
  <c r="F423" i="1"/>
  <c r="I423" i="1" s="1"/>
  <c r="N423" i="1" s="1"/>
  <c r="E423" i="1"/>
  <c r="J422" i="1"/>
  <c r="M422" i="1" s="1"/>
  <c r="H422" i="1"/>
  <c r="F422" i="1"/>
  <c r="E422" i="1"/>
  <c r="J420" i="1"/>
  <c r="M420" i="1" s="1"/>
  <c r="N420" i="1" s="1"/>
  <c r="F420" i="1"/>
  <c r="I420" i="1" s="1"/>
  <c r="E420" i="1"/>
  <c r="J419" i="1"/>
  <c r="M419" i="1" s="1"/>
  <c r="I419" i="1"/>
  <c r="N419" i="1" s="1"/>
  <c r="F419" i="1"/>
  <c r="E419" i="1"/>
  <c r="J418" i="1"/>
  <c r="M418" i="1" s="1"/>
  <c r="N418" i="1" s="1"/>
  <c r="F418" i="1"/>
  <c r="I418" i="1" s="1"/>
  <c r="E418" i="1"/>
  <c r="J417" i="1"/>
  <c r="M417" i="1" s="1"/>
  <c r="H417" i="1"/>
  <c r="G417" i="1"/>
  <c r="F417" i="1"/>
  <c r="I417" i="1" s="1"/>
  <c r="N417" i="1" s="1"/>
  <c r="E417" i="1"/>
  <c r="J415" i="1"/>
  <c r="M415" i="1" s="1"/>
  <c r="I415" i="1"/>
  <c r="F415" i="1"/>
  <c r="E415" i="1"/>
  <c r="N414" i="1"/>
  <c r="M414" i="1"/>
  <c r="J414" i="1"/>
  <c r="F414" i="1"/>
  <c r="I414" i="1" s="1"/>
  <c r="E414" i="1"/>
  <c r="J413" i="1"/>
  <c r="M413" i="1" s="1"/>
  <c r="F413" i="1"/>
  <c r="I413" i="1" s="1"/>
  <c r="N413" i="1" s="1"/>
  <c r="E413" i="1"/>
  <c r="J412" i="1"/>
  <c r="M412" i="1" s="1"/>
  <c r="F412" i="1"/>
  <c r="I412" i="1" s="1"/>
  <c r="N412" i="1" s="1"/>
  <c r="E412" i="1"/>
  <c r="J411" i="1"/>
  <c r="M411" i="1" s="1"/>
  <c r="I411" i="1"/>
  <c r="F411" i="1"/>
  <c r="E411" i="1"/>
  <c r="N409" i="1"/>
  <c r="M409" i="1"/>
  <c r="J409" i="1"/>
  <c r="F409" i="1"/>
  <c r="I409" i="1" s="1"/>
  <c r="E409" i="1"/>
  <c r="J408" i="1"/>
  <c r="M408" i="1" s="1"/>
  <c r="F408" i="1"/>
  <c r="I408" i="1" s="1"/>
  <c r="N408" i="1" s="1"/>
  <c r="E408" i="1"/>
  <c r="J407" i="1"/>
  <c r="M407" i="1" s="1"/>
  <c r="F407" i="1"/>
  <c r="I407" i="1" s="1"/>
  <c r="N407" i="1" s="1"/>
  <c r="E407" i="1"/>
  <c r="J406" i="1"/>
  <c r="M406" i="1" s="1"/>
  <c r="I406" i="1"/>
  <c r="F406" i="1"/>
  <c r="E406" i="1"/>
  <c r="N405" i="1"/>
  <c r="M405" i="1"/>
  <c r="J405" i="1"/>
  <c r="F405" i="1"/>
  <c r="I405" i="1" s="1"/>
  <c r="E405" i="1"/>
  <c r="J404" i="1"/>
  <c r="M404" i="1" s="1"/>
  <c r="F404" i="1"/>
  <c r="I404" i="1" s="1"/>
  <c r="N404" i="1" s="1"/>
  <c r="E404" i="1"/>
  <c r="J403" i="1"/>
  <c r="M403" i="1" s="1"/>
  <c r="F403" i="1"/>
  <c r="I403" i="1" s="1"/>
  <c r="N403" i="1" s="1"/>
  <c r="E403" i="1"/>
  <c r="J402" i="1"/>
  <c r="M402" i="1" s="1"/>
  <c r="I402" i="1"/>
  <c r="F402" i="1"/>
  <c r="E402" i="1"/>
  <c r="N401" i="1"/>
  <c r="M401" i="1"/>
  <c r="J401" i="1"/>
  <c r="F401" i="1"/>
  <c r="I401" i="1" s="1"/>
  <c r="E401" i="1"/>
  <c r="J400" i="1"/>
  <c r="M400" i="1" s="1"/>
  <c r="F400" i="1"/>
  <c r="I400" i="1" s="1"/>
  <c r="N400" i="1" s="1"/>
  <c r="E400" i="1"/>
  <c r="J399" i="1"/>
  <c r="M399" i="1" s="1"/>
  <c r="F399" i="1"/>
  <c r="I399" i="1" s="1"/>
  <c r="N399" i="1" s="1"/>
  <c r="E399" i="1"/>
  <c r="J398" i="1"/>
  <c r="M398" i="1" s="1"/>
  <c r="I398" i="1"/>
  <c r="F398" i="1"/>
  <c r="E398" i="1"/>
  <c r="N397" i="1"/>
  <c r="M397" i="1"/>
  <c r="J397" i="1"/>
  <c r="F397" i="1"/>
  <c r="I397" i="1" s="1"/>
  <c r="E397" i="1"/>
  <c r="J396" i="1"/>
  <c r="M396" i="1" s="1"/>
  <c r="F396" i="1"/>
  <c r="I396" i="1" s="1"/>
  <c r="N396" i="1" s="1"/>
  <c r="E396" i="1"/>
  <c r="J395" i="1"/>
  <c r="M395" i="1" s="1"/>
  <c r="F395" i="1"/>
  <c r="I395" i="1" s="1"/>
  <c r="N395" i="1" s="1"/>
  <c r="E395" i="1"/>
  <c r="J394" i="1"/>
  <c r="M394" i="1" s="1"/>
  <c r="I394" i="1"/>
  <c r="F394" i="1"/>
  <c r="E394" i="1"/>
  <c r="N393" i="1"/>
  <c r="M393" i="1"/>
  <c r="J393" i="1"/>
  <c r="F393" i="1"/>
  <c r="I393" i="1" s="1"/>
  <c r="E393" i="1"/>
  <c r="J392" i="1"/>
  <c r="M392" i="1" s="1"/>
  <c r="F392" i="1"/>
  <c r="I392" i="1" s="1"/>
  <c r="N392" i="1" s="1"/>
  <c r="E392" i="1"/>
  <c r="J391" i="1"/>
  <c r="M391" i="1" s="1"/>
  <c r="F391" i="1"/>
  <c r="I391" i="1" s="1"/>
  <c r="N391" i="1" s="1"/>
  <c r="E391" i="1"/>
  <c r="J390" i="1"/>
  <c r="M390" i="1" s="1"/>
  <c r="I390" i="1"/>
  <c r="F390" i="1"/>
  <c r="E390" i="1"/>
  <c r="N388" i="1"/>
  <c r="M388" i="1"/>
  <c r="J388" i="1"/>
  <c r="F388" i="1"/>
  <c r="I388" i="1" s="1"/>
  <c r="E388" i="1"/>
  <c r="J387" i="1"/>
  <c r="M387" i="1" s="1"/>
  <c r="G387" i="1"/>
  <c r="F387" i="1"/>
  <c r="E387" i="1"/>
  <c r="M385" i="1"/>
  <c r="J385" i="1"/>
  <c r="F385" i="1"/>
  <c r="I385" i="1" s="1"/>
  <c r="E385" i="1"/>
  <c r="M384" i="1"/>
  <c r="J384" i="1"/>
  <c r="I384" i="1"/>
  <c r="F384" i="1"/>
  <c r="E384" i="1"/>
  <c r="M383" i="1"/>
  <c r="J383" i="1"/>
  <c r="I383" i="1"/>
  <c r="N383" i="1" s="1"/>
  <c r="F383" i="1"/>
  <c r="E383" i="1"/>
  <c r="J382" i="1"/>
  <c r="J381" i="1"/>
  <c r="M381" i="1" s="1"/>
  <c r="F381" i="1"/>
  <c r="I381" i="1" s="1"/>
  <c r="N381" i="1" s="1"/>
  <c r="E381" i="1"/>
  <c r="J380" i="1"/>
  <c r="M380" i="1" s="1"/>
  <c r="H380" i="1"/>
  <c r="I380" i="1" s="1"/>
  <c r="N380" i="1" s="1"/>
  <c r="G380" i="1"/>
  <c r="F380" i="1"/>
  <c r="E380" i="1"/>
  <c r="N378" i="1"/>
  <c r="J378" i="1"/>
  <c r="M378" i="1" s="1"/>
  <c r="F378" i="1"/>
  <c r="I378" i="1" s="1"/>
  <c r="E378" i="1"/>
  <c r="J377" i="1"/>
  <c r="M377" i="1" s="1"/>
  <c r="F377" i="1"/>
  <c r="I377" i="1" s="1"/>
  <c r="E377" i="1"/>
  <c r="J376" i="1"/>
  <c r="M376" i="1" s="1"/>
  <c r="I376" i="1"/>
  <c r="N376" i="1" s="1"/>
  <c r="H376" i="1"/>
  <c r="G376" i="1"/>
  <c r="F376" i="1"/>
  <c r="E376" i="1"/>
  <c r="J373" i="1"/>
  <c r="M373" i="1" s="1"/>
  <c r="F373" i="1"/>
  <c r="I373" i="1" s="1"/>
  <c r="N373" i="1" s="1"/>
  <c r="E373" i="1"/>
  <c r="M372" i="1"/>
  <c r="N372" i="1" s="1"/>
  <c r="J372" i="1"/>
  <c r="F372" i="1"/>
  <c r="I372" i="1" s="1"/>
  <c r="E372" i="1"/>
  <c r="J371" i="1"/>
  <c r="M371" i="1" s="1"/>
  <c r="F371" i="1"/>
  <c r="I371" i="1" s="1"/>
  <c r="N371" i="1" s="1"/>
  <c r="E371" i="1"/>
  <c r="J370" i="1"/>
  <c r="M370" i="1" s="1"/>
  <c r="F370" i="1"/>
  <c r="I370" i="1" s="1"/>
  <c r="N370" i="1" s="1"/>
  <c r="E370" i="1"/>
  <c r="J369" i="1"/>
  <c r="M369" i="1" s="1"/>
  <c r="F369" i="1"/>
  <c r="I369" i="1" s="1"/>
  <c r="N369" i="1" s="1"/>
  <c r="E369" i="1"/>
  <c r="M368" i="1"/>
  <c r="N368" i="1" s="1"/>
  <c r="J368" i="1"/>
  <c r="F368" i="1"/>
  <c r="I368" i="1" s="1"/>
  <c r="E368" i="1"/>
  <c r="J367" i="1"/>
  <c r="M367" i="1" s="1"/>
  <c r="F367" i="1"/>
  <c r="I367" i="1" s="1"/>
  <c r="N367" i="1" s="1"/>
  <c r="E367" i="1"/>
  <c r="J366" i="1"/>
  <c r="M366" i="1" s="1"/>
  <c r="F366" i="1"/>
  <c r="I366" i="1" s="1"/>
  <c r="N366" i="1" s="1"/>
  <c r="E366" i="1"/>
  <c r="J365" i="1"/>
  <c r="M365" i="1" s="1"/>
  <c r="F365" i="1"/>
  <c r="I365" i="1" s="1"/>
  <c r="N365" i="1" s="1"/>
  <c r="E365" i="1"/>
  <c r="M364" i="1"/>
  <c r="N364" i="1" s="1"/>
  <c r="J364" i="1"/>
  <c r="F364" i="1"/>
  <c r="I364" i="1" s="1"/>
  <c r="E364" i="1"/>
  <c r="J363" i="1"/>
  <c r="M363" i="1" s="1"/>
  <c r="F363" i="1"/>
  <c r="I363" i="1" s="1"/>
  <c r="N363" i="1" s="1"/>
  <c r="E363" i="1"/>
  <c r="J362" i="1"/>
  <c r="M362" i="1" s="1"/>
  <c r="F362" i="1"/>
  <c r="I362" i="1" s="1"/>
  <c r="N362" i="1" s="1"/>
  <c r="E362" i="1"/>
  <c r="J361" i="1"/>
  <c r="M361" i="1" s="1"/>
  <c r="F361" i="1"/>
  <c r="I361" i="1" s="1"/>
  <c r="N361" i="1" s="1"/>
  <c r="E361" i="1"/>
  <c r="M360" i="1"/>
  <c r="N360" i="1" s="1"/>
  <c r="J360" i="1"/>
  <c r="F360" i="1"/>
  <c r="I360" i="1" s="1"/>
  <c r="E360" i="1"/>
  <c r="J359" i="1"/>
  <c r="M359" i="1" s="1"/>
  <c r="F359" i="1"/>
  <c r="I359" i="1" s="1"/>
  <c r="N359" i="1" s="1"/>
  <c r="E359" i="1"/>
  <c r="J358" i="1"/>
  <c r="M358" i="1" s="1"/>
  <c r="F358" i="1"/>
  <c r="I358" i="1" s="1"/>
  <c r="N358" i="1" s="1"/>
  <c r="E358" i="1"/>
  <c r="J357" i="1"/>
  <c r="M357" i="1" s="1"/>
  <c r="F357" i="1"/>
  <c r="I357" i="1" s="1"/>
  <c r="N357" i="1" s="1"/>
  <c r="E357" i="1"/>
  <c r="M356" i="1"/>
  <c r="N356" i="1" s="1"/>
  <c r="J356" i="1"/>
  <c r="F356" i="1"/>
  <c r="I356" i="1" s="1"/>
  <c r="E356" i="1"/>
  <c r="J355" i="1"/>
  <c r="M355" i="1" s="1"/>
  <c r="F355" i="1"/>
  <c r="I355" i="1" s="1"/>
  <c r="N355" i="1" s="1"/>
  <c r="E355" i="1"/>
  <c r="J354" i="1"/>
  <c r="M354" i="1" s="1"/>
  <c r="F354" i="1"/>
  <c r="I354" i="1" s="1"/>
  <c r="N354" i="1" s="1"/>
  <c r="E354" i="1"/>
  <c r="J353" i="1"/>
  <c r="M353" i="1" s="1"/>
  <c r="H353" i="1"/>
  <c r="I353" i="1" s="1"/>
  <c r="N353" i="1" s="1"/>
  <c r="G353" i="1"/>
  <c r="F353" i="1"/>
  <c r="E353" i="1"/>
  <c r="N350" i="1"/>
  <c r="J350" i="1"/>
  <c r="M350" i="1" s="1"/>
  <c r="F350" i="1"/>
  <c r="I350" i="1" s="1"/>
  <c r="E350" i="1"/>
  <c r="J349" i="1"/>
  <c r="M349" i="1" s="1"/>
  <c r="F349" i="1"/>
  <c r="I349" i="1" s="1"/>
  <c r="N349" i="1" s="1"/>
  <c r="E349" i="1"/>
  <c r="J348" i="1"/>
  <c r="M348" i="1" s="1"/>
  <c r="I348" i="1"/>
  <c r="N348" i="1" s="1"/>
  <c r="F348" i="1"/>
  <c r="E348" i="1"/>
  <c r="M347" i="1"/>
  <c r="N347" i="1" s="1"/>
  <c r="J347" i="1"/>
  <c r="F347" i="1"/>
  <c r="I347" i="1" s="1"/>
  <c r="E347" i="1"/>
  <c r="J346" i="1"/>
  <c r="M346" i="1" s="1"/>
  <c r="F346" i="1"/>
  <c r="I346" i="1" s="1"/>
  <c r="N346" i="1" s="1"/>
  <c r="E346" i="1"/>
  <c r="M345" i="1"/>
  <c r="J345" i="1"/>
  <c r="H345" i="1"/>
  <c r="G345" i="1"/>
  <c r="F345" i="1"/>
  <c r="E345" i="1"/>
  <c r="N343" i="1"/>
  <c r="J343" i="1"/>
  <c r="M343" i="1" s="1"/>
  <c r="I343" i="1"/>
  <c r="J342" i="1"/>
  <c r="M342" i="1" s="1"/>
  <c r="F342" i="1"/>
  <c r="I342" i="1" s="1"/>
  <c r="N342" i="1" s="1"/>
  <c r="E342" i="1"/>
  <c r="J341" i="1"/>
  <c r="M341" i="1" s="1"/>
  <c r="F341" i="1"/>
  <c r="I341" i="1" s="1"/>
  <c r="N341" i="1" s="1"/>
  <c r="E341" i="1"/>
  <c r="J340" i="1"/>
  <c r="M340" i="1" s="1"/>
  <c r="N340" i="1" s="1"/>
  <c r="F340" i="1"/>
  <c r="I340" i="1" s="1"/>
  <c r="E340" i="1"/>
  <c r="J339" i="1"/>
  <c r="M339" i="1" s="1"/>
  <c r="H339" i="1"/>
  <c r="G339" i="1"/>
  <c r="F339" i="1"/>
  <c r="I339" i="1" s="1"/>
  <c r="N339" i="1" s="1"/>
  <c r="E339" i="1"/>
  <c r="J337" i="1"/>
  <c r="M337" i="1" s="1"/>
  <c r="I337" i="1"/>
  <c r="N337" i="1" s="1"/>
  <c r="F337" i="1"/>
  <c r="E337" i="1"/>
  <c r="M335" i="1"/>
  <c r="J335" i="1"/>
  <c r="F335" i="1"/>
  <c r="I335" i="1" s="1"/>
  <c r="E335" i="1"/>
  <c r="L334" i="1"/>
  <c r="K334" i="1"/>
  <c r="J334" i="1"/>
  <c r="H334" i="1"/>
  <c r="F334" i="1"/>
  <c r="E334" i="1"/>
  <c r="J332" i="1"/>
  <c r="M332" i="1" s="1"/>
  <c r="I332" i="1"/>
  <c r="N332" i="1" s="1"/>
  <c r="F332" i="1"/>
  <c r="E332" i="1"/>
  <c r="M331" i="1"/>
  <c r="N331" i="1" s="1"/>
  <c r="J331" i="1"/>
  <c r="F331" i="1"/>
  <c r="I331" i="1" s="1"/>
  <c r="E331" i="1"/>
  <c r="N330" i="1"/>
  <c r="J330" i="1"/>
  <c r="M330" i="1" s="1"/>
  <c r="F330" i="1"/>
  <c r="I330" i="1" s="1"/>
  <c r="E330" i="1"/>
  <c r="J329" i="1"/>
  <c r="M329" i="1" s="1"/>
  <c r="F329" i="1"/>
  <c r="I329" i="1" s="1"/>
  <c r="E329" i="1"/>
  <c r="J328" i="1"/>
  <c r="M328" i="1" s="1"/>
  <c r="I328" i="1"/>
  <c r="N328" i="1" s="1"/>
  <c r="F328" i="1"/>
  <c r="E328" i="1"/>
  <c r="M327" i="1"/>
  <c r="N327" i="1" s="1"/>
  <c r="J327" i="1"/>
  <c r="F327" i="1"/>
  <c r="I327" i="1" s="1"/>
  <c r="E327" i="1"/>
  <c r="N326" i="1"/>
  <c r="J326" i="1"/>
  <c r="M326" i="1" s="1"/>
  <c r="F326" i="1"/>
  <c r="I326" i="1" s="1"/>
  <c r="E326" i="1"/>
  <c r="J325" i="1"/>
  <c r="M325" i="1" s="1"/>
  <c r="F325" i="1"/>
  <c r="I325" i="1" s="1"/>
  <c r="E325" i="1"/>
  <c r="J324" i="1"/>
  <c r="M324" i="1" s="1"/>
  <c r="I324" i="1"/>
  <c r="N324" i="1" s="1"/>
  <c r="F324" i="1"/>
  <c r="E324" i="1"/>
  <c r="M323" i="1"/>
  <c r="N323" i="1" s="1"/>
  <c r="J323" i="1"/>
  <c r="F323" i="1"/>
  <c r="I323" i="1" s="1"/>
  <c r="E323" i="1"/>
  <c r="N322" i="1"/>
  <c r="J322" i="1"/>
  <c r="M322" i="1" s="1"/>
  <c r="F322" i="1"/>
  <c r="I322" i="1" s="1"/>
  <c r="E322" i="1"/>
  <c r="J321" i="1"/>
  <c r="M321" i="1" s="1"/>
  <c r="H321" i="1"/>
  <c r="H314" i="1" s="1"/>
  <c r="G321" i="1"/>
  <c r="F321" i="1"/>
  <c r="E321" i="1"/>
  <c r="M319" i="1"/>
  <c r="J319" i="1"/>
  <c r="F319" i="1"/>
  <c r="I319" i="1" s="1"/>
  <c r="E319" i="1"/>
  <c r="J318" i="1"/>
  <c r="M318" i="1" s="1"/>
  <c r="F318" i="1"/>
  <c r="I318" i="1" s="1"/>
  <c r="N318" i="1" s="1"/>
  <c r="E318" i="1"/>
  <c r="J317" i="1"/>
  <c r="M317" i="1" s="1"/>
  <c r="F317" i="1"/>
  <c r="I317" i="1" s="1"/>
  <c r="E317" i="1"/>
  <c r="J316" i="1"/>
  <c r="M316" i="1" s="1"/>
  <c r="N316" i="1" s="1"/>
  <c r="I316" i="1"/>
  <c r="F316" i="1"/>
  <c r="E316" i="1"/>
  <c r="N315" i="1"/>
  <c r="M315" i="1"/>
  <c r="J315" i="1"/>
  <c r="F315" i="1"/>
  <c r="I315" i="1" s="1"/>
  <c r="E315" i="1"/>
  <c r="L314" i="1"/>
  <c r="K314" i="1"/>
  <c r="J314" i="1"/>
  <c r="M314" i="1" s="1"/>
  <c r="G314" i="1"/>
  <c r="F314" i="1"/>
  <c r="I314" i="1" s="1"/>
  <c r="N314" i="1" s="1"/>
  <c r="E314" i="1"/>
  <c r="J312" i="1"/>
  <c r="M312" i="1" s="1"/>
  <c r="F312" i="1"/>
  <c r="I312" i="1" s="1"/>
  <c r="N312" i="1" s="1"/>
  <c r="E312" i="1"/>
  <c r="J311" i="1"/>
  <c r="M311" i="1" s="1"/>
  <c r="I311" i="1"/>
  <c r="N311" i="1" s="1"/>
  <c r="G311" i="1"/>
  <c r="F311" i="1"/>
  <c r="E311" i="1"/>
  <c r="M309" i="1"/>
  <c r="J309" i="1"/>
  <c r="F309" i="1"/>
  <c r="I309" i="1" s="1"/>
  <c r="N309" i="1" s="1"/>
  <c r="E309" i="1"/>
  <c r="J308" i="1"/>
  <c r="M308" i="1" s="1"/>
  <c r="I308" i="1"/>
  <c r="F308" i="1"/>
  <c r="E308" i="1"/>
  <c r="N307" i="1"/>
  <c r="M307" i="1"/>
  <c r="J307" i="1"/>
  <c r="F307" i="1"/>
  <c r="I307" i="1" s="1"/>
  <c r="E307" i="1"/>
  <c r="M306" i="1"/>
  <c r="J306" i="1"/>
  <c r="I306" i="1"/>
  <c r="N306" i="1" s="1"/>
  <c r="F306" i="1"/>
  <c r="E306" i="1"/>
  <c r="M305" i="1"/>
  <c r="J305" i="1"/>
  <c r="I305" i="1"/>
  <c r="N305" i="1" s="1"/>
  <c r="F305" i="1"/>
  <c r="E305" i="1"/>
  <c r="M304" i="1"/>
  <c r="J304" i="1"/>
  <c r="I304" i="1"/>
  <c r="F304" i="1"/>
  <c r="E304" i="1"/>
  <c r="M303" i="1"/>
  <c r="J303" i="1"/>
  <c r="I303" i="1"/>
  <c r="N303" i="1" s="1"/>
  <c r="F303" i="1"/>
  <c r="E303" i="1"/>
  <c r="J302" i="1"/>
  <c r="M302" i="1" s="1"/>
  <c r="I302" i="1"/>
  <c r="F302" i="1"/>
  <c r="E302" i="1"/>
  <c r="M301" i="1"/>
  <c r="J301" i="1"/>
  <c r="F301" i="1"/>
  <c r="I301" i="1" s="1"/>
  <c r="N301" i="1" s="1"/>
  <c r="E301" i="1"/>
  <c r="J300" i="1"/>
  <c r="M300" i="1" s="1"/>
  <c r="I300" i="1"/>
  <c r="F300" i="1"/>
  <c r="E300" i="1"/>
  <c r="N299" i="1"/>
  <c r="M299" i="1"/>
  <c r="J299" i="1"/>
  <c r="F299" i="1"/>
  <c r="I299" i="1" s="1"/>
  <c r="E299" i="1"/>
  <c r="M298" i="1"/>
  <c r="J298" i="1"/>
  <c r="I298" i="1"/>
  <c r="N298" i="1" s="1"/>
  <c r="F298" i="1"/>
  <c r="E298" i="1"/>
  <c r="M297" i="1"/>
  <c r="J297" i="1"/>
  <c r="I297" i="1"/>
  <c r="N297" i="1" s="1"/>
  <c r="F297" i="1"/>
  <c r="E297" i="1"/>
  <c r="M296" i="1"/>
  <c r="J296" i="1"/>
  <c r="H296" i="1"/>
  <c r="G296" i="1"/>
  <c r="F296" i="1"/>
  <c r="I296" i="1" s="1"/>
  <c r="N296" i="1" s="1"/>
  <c r="E296" i="1"/>
  <c r="J294" i="1"/>
  <c r="M294" i="1" s="1"/>
  <c r="I294" i="1"/>
  <c r="F294" i="1"/>
  <c r="E294" i="1"/>
  <c r="M293" i="1"/>
  <c r="J293" i="1"/>
  <c r="F293" i="1"/>
  <c r="I293" i="1" s="1"/>
  <c r="N293" i="1" s="1"/>
  <c r="E293" i="1"/>
  <c r="J292" i="1"/>
  <c r="M292" i="1" s="1"/>
  <c r="I292" i="1"/>
  <c r="F292" i="1"/>
  <c r="E292" i="1"/>
  <c r="M291" i="1"/>
  <c r="J291" i="1"/>
  <c r="H291" i="1"/>
  <c r="G291" i="1"/>
  <c r="I291" i="1" s="1"/>
  <c r="N291" i="1" s="1"/>
  <c r="F291" i="1"/>
  <c r="E291" i="1"/>
  <c r="M289" i="1"/>
  <c r="N289" i="1" s="1"/>
  <c r="J289" i="1"/>
  <c r="F289" i="1"/>
  <c r="I289" i="1" s="1"/>
  <c r="E289" i="1"/>
  <c r="M288" i="1"/>
  <c r="J288" i="1"/>
  <c r="I288" i="1"/>
  <c r="N288" i="1" s="1"/>
  <c r="F288" i="1"/>
  <c r="E288" i="1"/>
  <c r="M287" i="1"/>
  <c r="J287" i="1"/>
  <c r="I287" i="1"/>
  <c r="N287" i="1" s="1"/>
  <c r="F287" i="1"/>
  <c r="E287" i="1"/>
  <c r="M286" i="1"/>
  <c r="J286" i="1"/>
  <c r="I286" i="1"/>
  <c r="F286" i="1"/>
  <c r="E286" i="1"/>
  <c r="M285" i="1"/>
  <c r="J285" i="1"/>
  <c r="I285" i="1"/>
  <c r="N285" i="1" s="1"/>
  <c r="F285" i="1"/>
  <c r="E285" i="1"/>
  <c r="M284" i="1"/>
  <c r="J284" i="1"/>
  <c r="I284" i="1"/>
  <c r="F284" i="1"/>
  <c r="E284" i="1"/>
  <c r="M283" i="1"/>
  <c r="J283" i="1"/>
  <c r="I283" i="1"/>
  <c r="N283" i="1" s="1"/>
  <c r="F283" i="1"/>
  <c r="E283" i="1"/>
  <c r="J282" i="1"/>
  <c r="M282" i="1" s="1"/>
  <c r="I282" i="1"/>
  <c r="N282" i="1" s="1"/>
  <c r="F282" i="1"/>
  <c r="E282" i="1"/>
  <c r="M281" i="1"/>
  <c r="N281" i="1" s="1"/>
  <c r="J281" i="1"/>
  <c r="F281" i="1"/>
  <c r="I281" i="1" s="1"/>
  <c r="E281" i="1"/>
  <c r="M280" i="1"/>
  <c r="J280" i="1"/>
  <c r="I280" i="1"/>
  <c r="N280" i="1" s="1"/>
  <c r="F280" i="1"/>
  <c r="E280" i="1"/>
  <c r="M279" i="1"/>
  <c r="J279" i="1"/>
  <c r="I279" i="1"/>
  <c r="N279" i="1" s="1"/>
  <c r="F279" i="1"/>
  <c r="E279" i="1"/>
  <c r="M278" i="1"/>
  <c r="J278" i="1"/>
  <c r="I278" i="1"/>
  <c r="F278" i="1"/>
  <c r="E278" i="1"/>
  <c r="M277" i="1"/>
  <c r="J277" i="1"/>
  <c r="I277" i="1"/>
  <c r="N277" i="1" s="1"/>
  <c r="F277" i="1"/>
  <c r="E277" i="1"/>
  <c r="M276" i="1"/>
  <c r="J276" i="1"/>
  <c r="I276" i="1"/>
  <c r="F276" i="1"/>
  <c r="E276" i="1"/>
  <c r="M275" i="1"/>
  <c r="J275" i="1"/>
  <c r="I275" i="1"/>
  <c r="N275" i="1" s="1"/>
  <c r="F275" i="1"/>
  <c r="E275" i="1"/>
  <c r="J274" i="1"/>
  <c r="M274" i="1" s="1"/>
  <c r="I274" i="1"/>
  <c r="N274" i="1" s="1"/>
  <c r="F274" i="1"/>
  <c r="E274" i="1"/>
  <c r="M273" i="1"/>
  <c r="J273" i="1"/>
  <c r="H273" i="1"/>
  <c r="G273" i="1"/>
  <c r="I273" i="1" s="1"/>
  <c r="N273" i="1" s="1"/>
  <c r="F273" i="1"/>
  <c r="E273" i="1"/>
  <c r="M271" i="1"/>
  <c r="N271" i="1" s="1"/>
  <c r="J271" i="1"/>
  <c r="F271" i="1"/>
  <c r="I271" i="1" s="1"/>
  <c r="E271" i="1"/>
  <c r="M270" i="1"/>
  <c r="J270" i="1"/>
  <c r="I270" i="1"/>
  <c r="N270" i="1" s="1"/>
  <c r="F270" i="1"/>
  <c r="E270" i="1"/>
  <c r="M269" i="1"/>
  <c r="J269" i="1"/>
  <c r="I269" i="1"/>
  <c r="F269" i="1"/>
  <c r="E269" i="1"/>
  <c r="M268" i="1"/>
  <c r="J268" i="1"/>
  <c r="I268" i="1"/>
  <c r="F268" i="1"/>
  <c r="E268" i="1"/>
  <c r="M267" i="1"/>
  <c r="J267" i="1"/>
  <c r="I267" i="1"/>
  <c r="N267" i="1" s="1"/>
  <c r="F267" i="1"/>
  <c r="E267" i="1"/>
  <c r="J266" i="1"/>
  <c r="M266" i="1" s="1"/>
  <c r="I266" i="1"/>
  <c r="F266" i="1"/>
  <c r="E266" i="1"/>
  <c r="M265" i="1"/>
  <c r="J265" i="1"/>
  <c r="F265" i="1"/>
  <c r="I265" i="1" s="1"/>
  <c r="N265" i="1" s="1"/>
  <c r="E265" i="1"/>
  <c r="J264" i="1"/>
  <c r="M264" i="1" s="1"/>
  <c r="I264" i="1"/>
  <c r="N264" i="1" s="1"/>
  <c r="F264" i="1"/>
  <c r="E264" i="1"/>
  <c r="M263" i="1"/>
  <c r="N263" i="1" s="1"/>
  <c r="J263" i="1"/>
  <c r="F263" i="1"/>
  <c r="I263" i="1" s="1"/>
  <c r="E263" i="1"/>
  <c r="M262" i="1"/>
  <c r="J262" i="1"/>
  <c r="I262" i="1"/>
  <c r="N262" i="1" s="1"/>
  <c r="F262" i="1"/>
  <c r="E262" i="1"/>
  <c r="M261" i="1"/>
  <c r="J261" i="1"/>
  <c r="I261" i="1"/>
  <c r="F261" i="1"/>
  <c r="E261" i="1"/>
  <c r="M260" i="1"/>
  <c r="J260" i="1"/>
  <c r="I260" i="1"/>
  <c r="F260" i="1"/>
  <c r="E260" i="1"/>
  <c r="M259" i="1"/>
  <c r="J259" i="1"/>
  <c r="I259" i="1"/>
  <c r="N259" i="1" s="1"/>
  <c r="F259" i="1"/>
  <c r="E259" i="1"/>
  <c r="J258" i="1"/>
  <c r="M258" i="1" s="1"/>
  <c r="I258" i="1"/>
  <c r="F258" i="1"/>
  <c r="E258" i="1"/>
  <c r="M257" i="1"/>
  <c r="J257" i="1"/>
  <c r="F257" i="1"/>
  <c r="I257" i="1" s="1"/>
  <c r="N257" i="1" s="1"/>
  <c r="E257" i="1"/>
  <c r="J256" i="1"/>
  <c r="M256" i="1" s="1"/>
  <c r="I256" i="1"/>
  <c r="N256" i="1" s="1"/>
  <c r="F256" i="1"/>
  <c r="E256" i="1"/>
  <c r="M255" i="1"/>
  <c r="J255" i="1"/>
  <c r="H255" i="1"/>
  <c r="G255" i="1"/>
  <c r="I255" i="1" s="1"/>
  <c r="N255" i="1" s="1"/>
  <c r="F255" i="1"/>
  <c r="E255" i="1"/>
  <c r="M253" i="1"/>
  <c r="J253" i="1"/>
  <c r="F253" i="1"/>
  <c r="I253" i="1" s="1"/>
  <c r="N253" i="1" s="1"/>
  <c r="E253" i="1"/>
  <c r="M252" i="1"/>
  <c r="J252" i="1"/>
  <c r="I252" i="1"/>
  <c r="N252" i="1" s="1"/>
  <c r="F252" i="1"/>
  <c r="E252" i="1"/>
  <c r="M251" i="1"/>
  <c r="J251" i="1"/>
  <c r="I251" i="1"/>
  <c r="F251" i="1"/>
  <c r="E251" i="1"/>
  <c r="M250" i="1"/>
  <c r="J250" i="1"/>
  <c r="I250" i="1"/>
  <c r="F250" i="1"/>
  <c r="E250" i="1"/>
  <c r="M249" i="1"/>
  <c r="J249" i="1"/>
  <c r="I249" i="1"/>
  <c r="N249" i="1" s="1"/>
  <c r="F249" i="1"/>
  <c r="E249" i="1"/>
  <c r="J248" i="1"/>
  <c r="M248" i="1" s="1"/>
  <c r="I248" i="1"/>
  <c r="F248" i="1"/>
  <c r="E248" i="1"/>
  <c r="M247" i="1"/>
  <c r="J247" i="1"/>
  <c r="F247" i="1"/>
  <c r="I247" i="1" s="1"/>
  <c r="N247" i="1" s="1"/>
  <c r="E247" i="1"/>
  <c r="J246" i="1"/>
  <c r="M246" i="1" s="1"/>
  <c r="I246" i="1"/>
  <c r="N246" i="1" s="1"/>
  <c r="F246" i="1"/>
  <c r="E246" i="1"/>
  <c r="M245" i="1"/>
  <c r="J245" i="1"/>
  <c r="F245" i="1"/>
  <c r="I245" i="1" s="1"/>
  <c r="N245" i="1" s="1"/>
  <c r="E245" i="1"/>
  <c r="M244" i="1"/>
  <c r="J244" i="1"/>
  <c r="I244" i="1"/>
  <c r="N244" i="1" s="1"/>
  <c r="F244" i="1"/>
  <c r="E244" i="1"/>
  <c r="M243" i="1"/>
  <c r="J243" i="1"/>
  <c r="I243" i="1"/>
  <c r="F243" i="1"/>
  <c r="E243" i="1"/>
  <c r="M242" i="1"/>
  <c r="J242" i="1"/>
  <c r="I242" i="1"/>
  <c r="F242" i="1"/>
  <c r="E242" i="1"/>
  <c r="M241" i="1"/>
  <c r="J241" i="1"/>
  <c r="I241" i="1"/>
  <c r="N241" i="1" s="1"/>
  <c r="F241" i="1"/>
  <c r="E241" i="1"/>
  <c r="J240" i="1"/>
  <c r="M240" i="1" s="1"/>
  <c r="I240" i="1"/>
  <c r="F240" i="1"/>
  <c r="E240" i="1"/>
  <c r="M239" i="1"/>
  <c r="J239" i="1"/>
  <c r="F239" i="1"/>
  <c r="I239" i="1" s="1"/>
  <c r="N239" i="1" s="1"/>
  <c r="E239" i="1"/>
  <c r="J238" i="1"/>
  <c r="M238" i="1" s="1"/>
  <c r="I238" i="1"/>
  <c r="N238" i="1" s="1"/>
  <c r="F238" i="1"/>
  <c r="E238" i="1"/>
  <c r="M237" i="1"/>
  <c r="J237" i="1"/>
  <c r="F237" i="1"/>
  <c r="I237" i="1" s="1"/>
  <c r="N237" i="1" s="1"/>
  <c r="E237" i="1"/>
  <c r="M234" i="1"/>
  <c r="J234" i="1"/>
  <c r="I234" i="1"/>
  <c r="N234" i="1" s="1"/>
  <c r="H234" i="1"/>
  <c r="G234" i="1"/>
  <c r="F234" i="1"/>
  <c r="E234" i="1"/>
  <c r="M232" i="1"/>
  <c r="J232" i="1"/>
  <c r="I232" i="1"/>
  <c r="F232" i="1"/>
  <c r="E232" i="1"/>
  <c r="M231" i="1"/>
  <c r="J231" i="1"/>
  <c r="I231" i="1"/>
  <c r="N231" i="1" s="1"/>
  <c r="F231" i="1"/>
  <c r="E231" i="1"/>
  <c r="J230" i="1"/>
  <c r="M230" i="1" s="1"/>
  <c r="I230" i="1"/>
  <c r="F230" i="1"/>
  <c r="E230" i="1"/>
  <c r="M229" i="1"/>
  <c r="J229" i="1"/>
  <c r="F229" i="1"/>
  <c r="I229" i="1" s="1"/>
  <c r="N229" i="1" s="1"/>
  <c r="E229" i="1"/>
  <c r="J228" i="1"/>
  <c r="M228" i="1" s="1"/>
  <c r="I228" i="1"/>
  <c r="N228" i="1" s="1"/>
  <c r="F228" i="1"/>
  <c r="E228" i="1"/>
  <c r="M227" i="1"/>
  <c r="J227" i="1"/>
  <c r="F227" i="1"/>
  <c r="I227" i="1" s="1"/>
  <c r="N227" i="1" s="1"/>
  <c r="E227" i="1"/>
  <c r="M226" i="1"/>
  <c r="J226" i="1"/>
  <c r="I226" i="1"/>
  <c r="N226" i="1" s="1"/>
  <c r="F226" i="1"/>
  <c r="E226" i="1"/>
  <c r="M225" i="1"/>
  <c r="J225" i="1"/>
  <c r="I225" i="1"/>
  <c r="F225" i="1"/>
  <c r="E225" i="1"/>
  <c r="M224" i="1"/>
  <c r="J224" i="1"/>
  <c r="I224" i="1"/>
  <c r="N224" i="1" s="1"/>
  <c r="F224" i="1"/>
  <c r="E224" i="1"/>
  <c r="J223" i="1"/>
  <c r="M223" i="1" s="1"/>
  <c r="I223" i="1"/>
  <c r="F223" i="1"/>
  <c r="E223" i="1"/>
  <c r="M222" i="1"/>
  <c r="J222" i="1"/>
  <c r="F222" i="1"/>
  <c r="I222" i="1" s="1"/>
  <c r="N222" i="1" s="1"/>
  <c r="E222" i="1"/>
  <c r="J221" i="1"/>
  <c r="M221" i="1" s="1"/>
  <c r="I221" i="1"/>
  <c r="F221" i="1"/>
  <c r="E221" i="1"/>
  <c r="M220" i="1"/>
  <c r="J220" i="1"/>
  <c r="F220" i="1"/>
  <c r="I220" i="1" s="1"/>
  <c r="N220" i="1" s="1"/>
  <c r="E220" i="1"/>
  <c r="M219" i="1"/>
  <c r="J219" i="1"/>
  <c r="I219" i="1"/>
  <c r="N219" i="1" s="1"/>
  <c r="F219" i="1"/>
  <c r="E219" i="1"/>
  <c r="M218" i="1"/>
  <c r="J218" i="1"/>
  <c r="I218" i="1"/>
  <c r="N218" i="1" s="1"/>
  <c r="F218" i="1"/>
  <c r="E218" i="1"/>
  <c r="M217" i="1"/>
  <c r="J217" i="1"/>
  <c r="I217" i="1"/>
  <c r="F217" i="1"/>
  <c r="E217" i="1"/>
  <c r="M216" i="1"/>
  <c r="J216" i="1"/>
  <c r="I216" i="1"/>
  <c r="N216" i="1" s="1"/>
  <c r="F216" i="1"/>
  <c r="E216" i="1"/>
  <c r="J215" i="1"/>
  <c r="M215" i="1" s="1"/>
  <c r="I215" i="1"/>
  <c r="F215" i="1"/>
  <c r="E215" i="1"/>
  <c r="M213" i="1"/>
  <c r="J213" i="1"/>
  <c r="H213" i="1"/>
  <c r="I213" i="1" s="1"/>
  <c r="N213" i="1" s="1"/>
  <c r="G213" i="1"/>
  <c r="F213" i="1"/>
  <c r="E213" i="1"/>
  <c r="M211" i="1"/>
  <c r="J211" i="1"/>
  <c r="F211" i="1"/>
  <c r="I211" i="1" s="1"/>
  <c r="N211" i="1" s="1"/>
  <c r="E211" i="1"/>
  <c r="J210" i="1"/>
  <c r="M210" i="1" s="1"/>
  <c r="I210" i="1"/>
  <c r="F210" i="1"/>
  <c r="E210" i="1"/>
  <c r="M209" i="1"/>
  <c r="J209" i="1"/>
  <c r="F209" i="1"/>
  <c r="I209" i="1" s="1"/>
  <c r="N209" i="1" s="1"/>
  <c r="E209" i="1"/>
  <c r="M208" i="1"/>
  <c r="J208" i="1"/>
  <c r="I208" i="1"/>
  <c r="N208" i="1" s="1"/>
  <c r="F208" i="1"/>
  <c r="E208" i="1"/>
  <c r="M207" i="1"/>
  <c r="J207" i="1"/>
  <c r="I207" i="1"/>
  <c r="N207" i="1" s="1"/>
  <c r="F207" i="1"/>
  <c r="E207" i="1"/>
  <c r="M206" i="1"/>
  <c r="J206" i="1"/>
  <c r="I206" i="1"/>
  <c r="F206" i="1"/>
  <c r="E206" i="1"/>
  <c r="M205" i="1"/>
  <c r="J205" i="1"/>
  <c r="I205" i="1"/>
  <c r="N205" i="1" s="1"/>
  <c r="F205" i="1"/>
  <c r="E205" i="1"/>
  <c r="J204" i="1"/>
  <c r="M204" i="1" s="1"/>
  <c r="I204" i="1"/>
  <c r="F204" i="1"/>
  <c r="E204" i="1"/>
  <c r="M203" i="1"/>
  <c r="J203" i="1"/>
  <c r="F203" i="1"/>
  <c r="I203" i="1" s="1"/>
  <c r="N203" i="1" s="1"/>
  <c r="E203" i="1"/>
  <c r="J202" i="1"/>
  <c r="M202" i="1" s="1"/>
  <c r="I202" i="1"/>
  <c r="F202" i="1"/>
  <c r="E202" i="1"/>
  <c r="M201" i="1"/>
  <c r="J201" i="1"/>
  <c r="F201" i="1"/>
  <c r="I201" i="1" s="1"/>
  <c r="N201" i="1" s="1"/>
  <c r="E201" i="1"/>
  <c r="M200" i="1"/>
  <c r="J200" i="1"/>
  <c r="I200" i="1"/>
  <c r="N200" i="1" s="1"/>
  <c r="F200" i="1"/>
  <c r="E200" i="1"/>
  <c r="M199" i="1"/>
  <c r="J199" i="1"/>
  <c r="I199" i="1"/>
  <c r="N199" i="1" s="1"/>
  <c r="F199" i="1"/>
  <c r="E199" i="1"/>
  <c r="M198" i="1"/>
  <c r="J198" i="1"/>
  <c r="I198" i="1"/>
  <c r="F198" i="1"/>
  <c r="E198" i="1"/>
  <c r="M195" i="1"/>
  <c r="J195" i="1"/>
  <c r="I195" i="1"/>
  <c r="N195" i="1" s="1"/>
  <c r="H195" i="1"/>
  <c r="G195" i="1"/>
  <c r="F195" i="1"/>
  <c r="E195" i="1"/>
  <c r="M193" i="1"/>
  <c r="J193" i="1"/>
  <c r="I193" i="1"/>
  <c r="N193" i="1" s="1"/>
  <c r="F193" i="1"/>
  <c r="E193" i="1"/>
  <c r="J192" i="1"/>
  <c r="M192" i="1" s="1"/>
  <c r="I192" i="1"/>
  <c r="F192" i="1"/>
  <c r="E192" i="1"/>
  <c r="M191" i="1"/>
  <c r="J191" i="1"/>
  <c r="F191" i="1"/>
  <c r="I191" i="1" s="1"/>
  <c r="N191" i="1" s="1"/>
  <c r="E191" i="1"/>
  <c r="J190" i="1"/>
  <c r="M190" i="1" s="1"/>
  <c r="I190" i="1"/>
  <c r="F190" i="1"/>
  <c r="E190" i="1"/>
  <c r="M189" i="1"/>
  <c r="J189" i="1"/>
  <c r="F189" i="1"/>
  <c r="I189" i="1" s="1"/>
  <c r="N189" i="1" s="1"/>
  <c r="E189" i="1"/>
  <c r="M188" i="1"/>
  <c r="J188" i="1"/>
  <c r="I188" i="1"/>
  <c r="N188" i="1" s="1"/>
  <c r="F188" i="1"/>
  <c r="E188" i="1"/>
  <c r="M187" i="1"/>
  <c r="J187" i="1"/>
  <c r="I187" i="1"/>
  <c r="N187" i="1" s="1"/>
  <c r="F187" i="1"/>
  <c r="E187" i="1"/>
  <c r="M186" i="1"/>
  <c r="J186" i="1"/>
  <c r="I186" i="1"/>
  <c r="F186" i="1"/>
  <c r="E186" i="1"/>
  <c r="M185" i="1"/>
  <c r="J185" i="1"/>
  <c r="I185" i="1"/>
  <c r="N185" i="1" s="1"/>
  <c r="F185" i="1"/>
  <c r="E185" i="1"/>
  <c r="J184" i="1"/>
  <c r="M184" i="1" s="1"/>
  <c r="I184" i="1"/>
  <c r="F184" i="1"/>
  <c r="E184" i="1"/>
  <c r="M183" i="1"/>
  <c r="J183" i="1"/>
  <c r="F183" i="1"/>
  <c r="I183" i="1" s="1"/>
  <c r="N183" i="1" s="1"/>
  <c r="E183" i="1"/>
  <c r="J182" i="1"/>
  <c r="M182" i="1" s="1"/>
  <c r="I182" i="1"/>
  <c r="F182" i="1"/>
  <c r="E182" i="1"/>
  <c r="M181" i="1"/>
  <c r="J181" i="1"/>
  <c r="F181" i="1"/>
  <c r="I181" i="1" s="1"/>
  <c r="N181" i="1" s="1"/>
  <c r="E181" i="1"/>
  <c r="M180" i="1"/>
  <c r="J180" i="1"/>
  <c r="I180" i="1"/>
  <c r="N180" i="1" s="1"/>
  <c r="F180" i="1"/>
  <c r="E180" i="1"/>
  <c r="M179" i="1"/>
  <c r="J179" i="1"/>
  <c r="I179" i="1"/>
  <c r="N179" i="1" s="1"/>
  <c r="F179" i="1"/>
  <c r="E179" i="1"/>
  <c r="M178" i="1"/>
  <c r="J178" i="1"/>
  <c r="I178" i="1"/>
  <c r="F178" i="1"/>
  <c r="E178" i="1"/>
  <c r="M177" i="1"/>
  <c r="J177" i="1"/>
  <c r="I177" i="1"/>
  <c r="N177" i="1" s="1"/>
  <c r="F177" i="1"/>
  <c r="E177" i="1"/>
  <c r="J176" i="1"/>
  <c r="M176" i="1" s="1"/>
  <c r="I176" i="1"/>
  <c r="F176" i="1"/>
  <c r="E176" i="1"/>
  <c r="M175" i="1"/>
  <c r="J175" i="1"/>
  <c r="F175" i="1"/>
  <c r="I175" i="1" s="1"/>
  <c r="N175" i="1" s="1"/>
  <c r="E175" i="1"/>
  <c r="J174" i="1"/>
  <c r="M174" i="1" s="1"/>
  <c r="I174" i="1"/>
  <c r="F174" i="1"/>
  <c r="E174" i="1"/>
  <c r="M171" i="1"/>
  <c r="J171" i="1"/>
  <c r="H171" i="1"/>
  <c r="G171" i="1"/>
  <c r="F171" i="1"/>
  <c r="E171" i="1"/>
  <c r="L170" i="1"/>
  <c r="K170" i="1"/>
  <c r="J170" i="1"/>
  <c r="F170" i="1"/>
  <c r="E170" i="1"/>
  <c r="J168" i="1"/>
  <c r="M168" i="1" s="1"/>
  <c r="F168" i="1"/>
  <c r="I168" i="1" s="1"/>
  <c r="E168" i="1"/>
  <c r="J167" i="1"/>
  <c r="M167" i="1" s="1"/>
  <c r="I167" i="1"/>
  <c r="N167" i="1" s="1"/>
  <c r="H167" i="1"/>
  <c r="F167" i="1"/>
  <c r="E167" i="1"/>
  <c r="N165" i="1"/>
  <c r="M165" i="1"/>
  <c r="J165" i="1"/>
  <c r="F165" i="1"/>
  <c r="I165" i="1" s="1"/>
  <c r="E165" i="1"/>
  <c r="J164" i="1"/>
  <c r="M164" i="1" s="1"/>
  <c r="I164" i="1"/>
  <c r="F164" i="1"/>
  <c r="E164" i="1"/>
  <c r="M163" i="1"/>
  <c r="J163" i="1"/>
  <c r="H163" i="1"/>
  <c r="G163" i="1"/>
  <c r="G162" i="1" s="1"/>
  <c r="F163" i="1"/>
  <c r="E163" i="1"/>
  <c r="L162" i="1"/>
  <c r="K162" i="1"/>
  <c r="J162" i="1"/>
  <c r="M162" i="1" s="1"/>
  <c r="F162" i="1"/>
  <c r="E162" i="1"/>
  <c r="J160" i="1"/>
  <c r="M160" i="1" s="1"/>
  <c r="I160" i="1"/>
  <c r="F160" i="1"/>
  <c r="E160" i="1"/>
  <c r="N159" i="1"/>
  <c r="M159" i="1"/>
  <c r="J158" i="1"/>
  <c r="M158" i="1" s="1"/>
  <c r="I158" i="1"/>
  <c r="N158" i="1" s="1"/>
  <c r="F158" i="1"/>
  <c r="E158" i="1"/>
  <c r="M157" i="1"/>
  <c r="L157" i="1"/>
  <c r="K157" i="1"/>
  <c r="J157" i="1"/>
  <c r="I157" i="1"/>
  <c r="N157" i="1" s="1"/>
  <c r="H157" i="1"/>
  <c r="G157" i="1"/>
  <c r="F157" i="1"/>
  <c r="E157" i="1"/>
  <c r="J155" i="1"/>
  <c r="M155" i="1" s="1"/>
  <c r="I155" i="1"/>
  <c r="F155" i="1"/>
  <c r="E155" i="1"/>
  <c r="N154" i="1"/>
  <c r="M154" i="1"/>
  <c r="J154" i="1"/>
  <c r="F154" i="1"/>
  <c r="I154" i="1" s="1"/>
  <c r="E154" i="1"/>
  <c r="J153" i="1"/>
  <c r="M153" i="1" s="1"/>
  <c r="I153" i="1"/>
  <c r="F153" i="1"/>
  <c r="E153" i="1"/>
  <c r="M152" i="1"/>
  <c r="J152" i="1"/>
  <c r="F152" i="1"/>
  <c r="I152" i="1" s="1"/>
  <c r="N152" i="1" s="1"/>
  <c r="E152" i="1"/>
  <c r="J151" i="1"/>
  <c r="M151" i="1" s="1"/>
  <c r="I151" i="1"/>
  <c r="N151" i="1" s="1"/>
  <c r="F151" i="1"/>
  <c r="E151" i="1"/>
  <c r="M150" i="1"/>
  <c r="J150" i="1"/>
  <c r="H150" i="1"/>
  <c r="G150" i="1"/>
  <c r="F150" i="1"/>
  <c r="I150" i="1" s="1"/>
  <c r="N150" i="1" s="1"/>
  <c r="E150" i="1"/>
  <c r="M148" i="1"/>
  <c r="J148" i="1"/>
  <c r="F148" i="1"/>
  <c r="I148" i="1" s="1"/>
  <c r="N148" i="1" s="1"/>
  <c r="E148" i="1"/>
  <c r="J147" i="1"/>
  <c r="M147" i="1" s="1"/>
  <c r="I147" i="1"/>
  <c r="N147" i="1" s="1"/>
  <c r="F147" i="1"/>
  <c r="E147" i="1"/>
  <c r="M146" i="1"/>
  <c r="J146" i="1"/>
  <c r="F146" i="1"/>
  <c r="I146" i="1" s="1"/>
  <c r="N146" i="1" s="1"/>
  <c r="E146" i="1"/>
  <c r="J145" i="1"/>
  <c r="M145" i="1" s="1"/>
  <c r="I145" i="1"/>
  <c r="N145" i="1" s="1"/>
  <c r="F145" i="1"/>
  <c r="E145" i="1"/>
  <c r="M143" i="1"/>
  <c r="N143" i="1" s="1"/>
  <c r="I143" i="1"/>
  <c r="F143" i="1"/>
  <c r="E143" i="1"/>
  <c r="M142" i="1"/>
  <c r="J142" i="1"/>
  <c r="F142" i="1"/>
  <c r="I142" i="1" s="1"/>
  <c r="N142" i="1" s="1"/>
  <c r="E142" i="1"/>
  <c r="J141" i="1"/>
  <c r="M141" i="1" s="1"/>
  <c r="I141" i="1"/>
  <c r="F141" i="1"/>
  <c r="E141" i="1"/>
  <c r="M140" i="1"/>
  <c r="J140" i="1"/>
  <c r="F140" i="1"/>
  <c r="I140" i="1" s="1"/>
  <c r="N140" i="1" s="1"/>
  <c r="E140" i="1"/>
  <c r="M139" i="1"/>
  <c r="J139" i="1"/>
  <c r="I139" i="1"/>
  <c r="N139" i="1" s="1"/>
  <c r="F139" i="1"/>
  <c r="E139" i="1"/>
  <c r="M138" i="1"/>
  <c r="J138" i="1"/>
  <c r="I138" i="1"/>
  <c r="N138" i="1" s="1"/>
  <c r="F138" i="1"/>
  <c r="E138" i="1"/>
  <c r="M137" i="1"/>
  <c r="J137" i="1"/>
  <c r="I137" i="1"/>
  <c r="F137" i="1"/>
  <c r="E137" i="1"/>
  <c r="M136" i="1"/>
  <c r="J136" i="1"/>
  <c r="I136" i="1"/>
  <c r="N136" i="1" s="1"/>
  <c r="F136" i="1"/>
  <c r="E136" i="1"/>
  <c r="J135" i="1"/>
  <c r="M135" i="1" s="1"/>
  <c r="I135" i="1"/>
  <c r="F135" i="1"/>
  <c r="E135" i="1"/>
  <c r="M134" i="1"/>
  <c r="J134" i="1"/>
  <c r="F134" i="1"/>
  <c r="I134" i="1" s="1"/>
  <c r="N134" i="1" s="1"/>
  <c r="E134" i="1"/>
  <c r="J133" i="1"/>
  <c r="M133" i="1" s="1"/>
  <c r="I133" i="1"/>
  <c r="F133" i="1"/>
  <c r="E133" i="1"/>
  <c r="M132" i="1"/>
  <c r="J132" i="1"/>
  <c r="F132" i="1"/>
  <c r="I132" i="1" s="1"/>
  <c r="N132" i="1" s="1"/>
  <c r="E132" i="1"/>
  <c r="M131" i="1"/>
  <c r="J131" i="1"/>
  <c r="F131" i="1"/>
  <c r="I131" i="1" s="1"/>
  <c r="N131" i="1" s="1"/>
  <c r="E131" i="1"/>
  <c r="J130" i="1"/>
  <c r="M130" i="1" s="1"/>
  <c r="F130" i="1"/>
  <c r="I130" i="1" s="1"/>
  <c r="N130" i="1" s="1"/>
  <c r="E130" i="1"/>
  <c r="L129" i="1"/>
  <c r="L125" i="1" s="1"/>
  <c r="K129" i="1"/>
  <c r="J129" i="1"/>
  <c r="H129" i="1"/>
  <c r="H125" i="1" s="1"/>
  <c r="G129" i="1"/>
  <c r="F129" i="1"/>
  <c r="E129" i="1"/>
  <c r="J127" i="1"/>
  <c r="M127" i="1" s="1"/>
  <c r="N127" i="1" s="1"/>
  <c r="I127" i="1"/>
  <c r="F127" i="1"/>
  <c r="E127" i="1"/>
  <c r="M126" i="1"/>
  <c r="L126" i="1"/>
  <c r="K126" i="1"/>
  <c r="J126" i="1"/>
  <c r="I126" i="1"/>
  <c r="N126" i="1" s="1"/>
  <c r="H126" i="1"/>
  <c r="G126" i="1"/>
  <c r="F126" i="1"/>
  <c r="E126" i="1"/>
  <c r="K125" i="1"/>
  <c r="J125" i="1"/>
  <c r="M125" i="1" s="1"/>
  <c r="G125" i="1"/>
  <c r="F125" i="1"/>
  <c r="E125" i="1"/>
  <c r="J123" i="1"/>
  <c r="M123" i="1" s="1"/>
  <c r="F123" i="1"/>
  <c r="I123" i="1" s="1"/>
  <c r="E123" i="1"/>
  <c r="J122" i="1"/>
  <c r="M122" i="1" s="1"/>
  <c r="N122" i="1" s="1"/>
  <c r="I122" i="1"/>
  <c r="F122" i="1"/>
  <c r="E122" i="1"/>
  <c r="M121" i="1"/>
  <c r="J121" i="1"/>
  <c r="F121" i="1"/>
  <c r="I121" i="1" s="1"/>
  <c r="E121" i="1"/>
  <c r="L120" i="1"/>
  <c r="K120" i="1"/>
  <c r="J120" i="1"/>
  <c r="M120" i="1" s="1"/>
  <c r="H120" i="1"/>
  <c r="G120" i="1"/>
  <c r="F120" i="1"/>
  <c r="E120" i="1"/>
  <c r="M117" i="1"/>
  <c r="J117" i="1"/>
  <c r="F117" i="1"/>
  <c r="I117" i="1" s="1"/>
  <c r="E117" i="1"/>
  <c r="J116" i="1"/>
  <c r="M116" i="1" s="1"/>
  <c r="F116" i="1"/>
  <c r="I116" i="1" s="1"/>
  <c r="N116" i="1" s="1"/>
  <c r="E116" i="1"/>
  <c r="M115" i="1"/>
  <c r="J115" i="1"/>
  <c r="F115" i="1"/>
  <c r="I115" i="1" s="1"/>
  <c r="N115" i="1" s="1"/>
  <c r="E115" i="1"/>
  <c r="J114" i="1"/>
  <c r="M114" i="1" s="1"/>
  <c r="F114" i="1"/>
  <c r="I114" i="1" s="1"/>
  <c r="N114" i="1" s="1"/>
  <c r="E114" i="1"/>
  <c r="J113" i="1"/>
  <c r="M113" i="1" s="1"/>
  <c r="H113" i="1"/>
  <c r="G113" i="1"/>
  <c r="F113" i="1"/>
  <c r="E113" i="1"/>
  <c r="M111" i="1"/>
  <c r="J111" i="1"/>
  <c r="F111" i="1"/>
  <c r="I111" i="1" s="1"/>
  <c r="E111" i="1"/>
  <c r="J110" i="1"/>
  <c r="M110" i="1" s="1"/>
  <c r="F110" i="1"/>
  <c r="I110" i="1" s="1"/>
  <c r="N110" i="1" s="1"/>
  <c r="E110" i="1"/>
  <c r="M109" i="1"/>
  <c r="J109" i="1"/>
  <c r="F109" i="1"/>
  <c r="I109" i="1" s="1"/>
  <c r="N109" i="1" s="1"/>
  <c r="E109" i="1"/>
  <c r="J107" i="1"/>
  <c r="M107" i="1" s="1"/>
  <c r="F107" i="1"/>
  <c r="I107" i="1" s="1"/>
  <c r="N107" i="1" s="1"/>
  <c r="E107" i="1"/>
  <c r="J106" i="1"/>
  <c r="M106" i="1" s="1"/>
  <c r="F106" i="1"/>
  <c r="I106" i="1" s="1"/>
  <c r="E106" i="1"/>
  <c r="J105" i="1"/>
  <c r="M105" i="1" s="1"/>
  <c r="I105" i="1"/>
  <c r="N105" i="1" s="1"/>
  <c r="F105" i="1"/>
  <c r="E105" i="1"/>
  <c r="J104" i="1"/>
  <c r="M104" i="1" s="1"/>
  <c r="F104" i="1"/>
  <c r="I104" i="1" s="1"/>
  <c r="E104" i="1"/>
  <c r="J103" i="1"/>
  <c r="M103" i="1" s="1"/>
  <c r="N103" i="1" s="1"/>
  <c r="I103" i="1"/>
  <c r="F103" i="1"/>
  <c r="E103" i="1"/>
  <c r="M102" i="1"/>
  <c r="J102" i="1"/>
  <c r="F102" i="1"/>
  <c r="I102" i="1" s="1"/>
  <c r="E102" i="1"/>
  <c r="J101" i="1"/>
  <c r="M101" i="1" s="1"/>
  <c r="F101" i="1"/>
  <c r="I101" i="1" s="1"/>
  <c r="N101" i="1" s="1"/>
  <c r="E101" i="1"/>
  <c r="M100" i="1"/>
  <c r="J100" i="1"/>
  <c r="F100" i="1"/>
  <c r="I100" i="1" s="1"/>
  <c r="N100" i="1" s="1"/>
  <c r="E100" i="1"/>
  <c r="J99" i="1"/>
  <c r="M99" i="1" s="1"/>
  <c r="F99" i="1"/>
  <c r="I99" i="1" s="1"/>
  <c r="N99" i="1" s="1"/>
  <c r="E99" i="1"/>
  <c r="J98" i="1"/>
  <c r="M98" i="1" s="1"/>
  <c r="F98" i="1"/>
  <c r="I98" i="1" s="1"/>
  <c r="E98" i="1"/>
  <c r="J97" i="1"/>
  <c r="M97" i="1" s="1"/>
  <c r="I97" i="1"/>
  <c r="N97" i="1" s="1"/>
  <c r="F97" i="1"/>
  <c r="E97" i="1"/>
  <c r="J96" i="1"/>
  <c r="M96" i="1" s="1"/>
  <c r="F96" i="1"/>
  <c r="I96" i="1" s="1"/>
  <c r="E96" i="1"/>
  <c r="J95" i="1"/>
  <c r="M95" i="1" s="1"/>
  <c r="N95" i="1" s="1"/>
  <c r="I95" i="1"/>
  <c r="F95" i="1"/>
  <c r="E95" i="1"/>
  <c r="M94" i="1"/>
  <c r="J94" i="1"/>
  <c r="F94" i="1"/>
  <c r="I94" i="1" s="1"/>
  <c r="E94" i="1"/>
  <c r="J93" i="1"/>
  <c r="M93" i="1" s="1"/>
  <c r="F93" i="1"/>
  <c r="I93" i="1" s="1"/>
  <c r="N93" i="1" s="1"/>
  <c r="E93" i="1"/>
  <c r="M92" i="1"/>
  <c r="J92" i="1"/>
  <c r="F92" i="1"/>
  <c r="I92" i="1" s="1"/>
  <c r="N92" i="1" s="1"/>
  <c r="E92" i="1"/>
  <c r="J91" i="1"/>
  <c r="M91" i="1" s="1"/>
  <c r="F91" i="1"/>
  <c r="I91" i="1" s="1"/>
  <c r="N91" i="1" s="1"/>
  <c r="E91" i="1"/>
  <c r="J90" i="1"/>
  <c r="M90" i="1" s="1"/>
  <c r="F90" i="1"/>
  <c r="I90" i="1" s="1"/>
  <c r="E90" i="1"/>
  <c r="J89" i="1"/>
  <c r="M89" i="1" s="1"/>
  <c r="I89" i="1"/>
  <c r="N89" i="1" s="1"/>
  <c r="F89" i="1"/>
  <c r="E89" i="1"/>
  <c r="J88" i="1"/>
  <c r="M88" i="1" s="1"/>
  <c r="F88" i="1"/>
  <c r="I88" i="1" s="1"/>
  <c r="E88" i="1"/>
  <c r="J87" i="1"/>
  <c r="M87" i="1" s="1"/>
  <c r="I87" i="1"/>
  <c r="F87" i="1"/>
  <c r="E87" i="1"/>
  <c r="N86" i="1"/>
  <c r="M86" i="1"/>
  <c r="J86" i="1"/>
  <c r="F86" i="1"/>
  <c r="I86" i="1" s="1"/>
  <c r="E86" i="1"/>
  <c r="J85" i="1"/>
  <c r="M85" i="1" s="1"/>
  <c r="I85" i="1"/>
  <c r="F85" i="1"/>
  <c r="E85" i="1"/>
  <c r="M84" i="1"/>
  <c r="J84" i="1"/>
  <c r="F84" i="1"/>
  <c r="I84" i="1" s="1"/>
  <c r="N84" i="1" s="1"/>
  <c r="E84" i="1"/>
  <c r="J83" i="1"/>
  <c r="M83" i="1" s="1"/>
  <c r="I83" i="1"/>
  <c r="F83" i="1"/>
  <c r="E83" i="1"/>
  <c r="M82" i="1"/>
  <c r="J82" i="1"/>
  <c r="H82" i="1"/>
  <c r="G82" i="1"/>
  <c r="I82" i="1" s="1"/>
  <c r="N82" i="1" s="1"/>
  <c r="F82" i="1"/>
  <c r="E82" i="1"/>
  <c r="M80" i="1"/>
  <c r="J80" i="1"/>
  <c r="I80" i="1"/>
  <c r="N80" i="1" s="1"/>
  <c r="F80" i="1"/>
  <c r="E80" i="1"/>
  <c r="M79" i="1"/>
  <c r="J79" i="1"/>
  <c r="F79" i="1"/>
  <c r="I79" i="1" s="1"/>
  <c r="N79" i="1" s="1"/>
  <c r="E79" i="1"/>
  <c r="J78" i="1"/>
  <c r="M78" i="1" s="1"/>
  <c r="I78" i="1"/>
  <c r="N78" i="1" s="1"/>
  <c r="F78" i="1"/>
  <c r="E78" i="1"/>
  <c r="M77" i="1"/>
  <c r="J77" i="1"/>
  <c r="F77" i="1"/>
  <c r="I77" i="1" s="1"/>
  <c r="N77" i="1" s="1"/>
  <c r="E77" i="1"/>
  <c r="J76" i="1"/>
  <c r="M76" i="1" s="1"/>
  <c r="H76" i="1"/>
  <c r="G76" i="1"/>
  <c r="F76" i="1"/>
  <c r="I76" i="1" s="1"/>
  <c r="N76" i="1" s="1"/>
  <c r="E76" i="1"/>
  <c r="J74" i="1"/>
  <c r="M74" i="1" s="1"/>
  <c r="I74" i="1"/>
  <c r="N74" i="1" s="1"/>
  <c r="F74" i="1"/>
  <c r="E74" i="1"/>
  <c r="L73" i="1"/>
  <c r="K73" i="1"/>
  <c r="J73" i="1"/>
  <c r="M73" i="1" s="1"/>
  <c r="N73" i="1" s="1"/>
  <c r="I73" i="1"/>
  <c r="F73" i="1"/>
  <c r="E73" i="1"/>
  <c r="M71" i="1"/>
  <c r="J71" i="1"/>
  <c r="F71" i="1"/>
  <c r="I71" i="1" s="1"/>
  <c r="N71" i="1" s="1"/>
  <c r="E71" i="1"/>
  <c r="J70" i="1"/>
  <c r="M70" i="1" s="1"/>
  <c r="I70" i="1"/>
  <c r="F70" i="1"/>
  <c r="E70" i="1"/>
  <c r="M69" i="1"/>
  <c r="J69" i="1"/>
  <c r="F69" i="1"/>
  <c r="I69" i="1" s="1"/>
  <c r="E69" i="1"/>
  <c r="J68" i="1"/>
  <c r="M68" i="1" s="1"/>
  <c r="I68" i="1"/>
  <c r="F68" i="1"/>
  <c r="E68" i="1"/>
  <c r="L67" i="1"/>
  <c r="K67" i="1"/>
  <c r="J67" i="1"/>
  <c r="M67" i="1" s="1"/>
  <c r="H67" i="1"/>
  <c r="G67" i="1"/>
  <c r="F67" i="1"/>
  <c r="I67" i="1" s="1"/>
  <c r="E67" i="1"/>
  <c r="J65" i="1"/>
  <c r="M65" i="1" s="1"/>
  <c r="I65" i="1"/>
  <c r="N65" i="1" s="1"/>
  <c r="F65" i="1"/>
  <c r="E65" i="1"/>
  <c r="M64" i="1"/>
  <c r="J64" i="1"/>
  <c r="F64" i="1"/>
  <c r="I64" i="1" s="1"/>
  <c r="N64" i="1" s="1"/>
  <c r="E64" i="1"/>
  <c r="J63" i="1"/>
  <c r="M63" i="1" s="1"/>
  <c r="G63" i="1"/>
  <c r="F63" i="1"/>
  <c r="I63" i="1" s="1"/>
  <c r="E63" i="1"/>
  <c r="L62" i="1"/>
  <c r="K62" i="1"/>
  <c r="J62" i="1"/>
  <c r="M62" i="1" s="1"/>
  <c r="H62" i="1"/>
  <c r="G62" i="1"/>
  <c r="F62" i="1"/>
  <c r="I62" i="1" s="1"/>
  <c r="N62" i="1" s="1"/>
  <c r="E62" i="1"/>
  <c r="M60" i="1"/>
  <c r="J60" i="1"/>
  <c r="F60" i="1"/>
  <c r="I60" i="1" s="1"/>
  <c r="N60" i="1" s="1"/>
  <c r="E60" i="1"/>
  <c r="J59" i="1"/>
  <c r="M59" i="1" s="1"/>
  <c r="I59" i="1"/>
  <c r="N59" i="1" s="1"/>
  <c r="F59" i="1"/>
  <c r="E59" i="1"/>
  <c r="M58" i="1"/>
  <c r="J58" i="1"/>
  <c r="F58" i="1"/>
  <c r="I58" i="1" s="1"/>
  <c r="N58" i="1" s="1"/>
  <c r="E58" i="1"/>
  <c r="J57" i="1"/>
  <c r="M57" i="1" s="1"/>
  <c r="I57" i="1"/>
  <c r="N57" i="1" s="1"/>
  <c r="F57" i="1"/>
  <c r="E57" i="1"/>
  <c r="M56" i="1"/>
  <c r="K56" i="1"/>
  <c r="J56" i="1"/>
  <c r="H56" i="1"/>
  <c r="I56" i="1" s="1"/>
  <c r="N56" i="1" s="1"/>
  <c r="G56" i="1"/>
  <c r="F56" i="1"/>
  <c r="E56" i="1"/>
  <c r="L55" i="1"/>
  <c r="K55" i="1"/>
  <c r="J55" i="1"/>
  <c r="M55" i="1" s="1"/>
  <c r="G55" i="1"/>
  <c r="F55" i="1"/>
  <c r="E55" i="1"/>
  <c r="J53" i="1"/>
  <c r="M53" i="1" s="1"/>
  <c r="I53" i="1"/>
  <c r="N53" i="1" s="1"/>
  <c r="F53" i="1"/>
  <c r="E53" i="1"/>
  <c r="N52" i="1"/>
  <c r="M52" i="1"/>
  <c r="J51" i="1"/>
  <c r="M51" i="1" s="1"/>
  <c r="G51" i="1"/>
  <c r="F51" i="1"/>
  <c r="I51" i="1" s="1"/>
  <c r="N51" i="1" s="1"/>
  <c r="E51" i="1"/>
  <c r="J49" i="1"/>
  <c r="M49" i="1" s="1"/>
  <c r="I49" i="1"/>
  <c r="F49" i="1"/>
  <c r="E49" i="1"/>
  <c r="M48" i="1"/>
  <c r="J48" i="1"/>
  <c r="F48" i="1"/>
  <c r="I48" i="1" s="1"/>
  <c r="N48" i="1" s="1"/>
  <c r="E48" i="1"/>
  <c r="J47" i="1"/>
  <c r="M47" i="1" s="1"/>
  <c r="I47" i="1"/>
  <c r="F47" i="1"/>
  <c r="E47" i="1"/>
  <c r="M46" i="1"/>
  <c r="J46" i="1"/>
  <c r="F46" i="1"/>
  <c r="I46" i="1" s="1"/>
  <c r="N46" i="1" s="1"/>
  <c r="E46" i="1"/>
  <c r="J45" i="1"/>
  <c r="M45" i="1" s="1"/>
  <c r="I45" i="1"/>
  <c r="F45" i="1"/>
  <c r="E45" i="1"/>
  <c r="M44" i="1"/>
  <c r="J44" i="1"/>
  <c r="F44" i="1"/>
  <c r="I44" i="1" s="1"/>
  <c r="E44" i="1"/>
  <c r="L43" i="1"/>
  <c r="L39" i="1" s="1"/>
  <c r="K43" i="1"/>
  <c r="K39" i="1" s="1"/>
  <c r="J43" i="1"/>
  <c r="M43" i="1" s="1"/>
  <c r="H43" i="1"/>
  <c r="H39" i="1" s="1"/>
  <c r="G43" i="1"/>
  <c r="G39" i="1" s="1"/>
  <c r="F43" i="1"/>
  <c r="I43" i="1" s="1"/>
  <c r="E43" i="1"/>
  <c r="M41" i="1"/>
  <c r="J41" i="1"/>
  <c r="F41" i="1"/>
  <c r="I41" i="1" s="1"/>
  <c r="N41" i="1" s="1"/>
  <c r="E41" i="1"/>
  <c r="L40" i="1"/>
  <c r="K40" i="1"/>
  <c r="J40" i="1"/>
  <c r="M40" i="1" s="1"/>
  <c r="H40" i="1"/>
  <c r="G40" i="1"/>
  <c r="F40" i="1"/>
  <c r="I40" i="1" s="1"/>
  <c r="N40" i="1" s="1"/>
  <c r="E40" i="1"/>
  <c r="J39" i="1"/>
  <c r="F39" i="1"/>
  <c r="E39" i="1"/>
  <c r="J37" i="1"/>
  <c r="M37" i="1" s="1"/>
  <c r="I37" i="1"/>
  <c r="N37" i="1" s="1"/>
  <c r="F37" i="1"/>
  <c r="E37" i="1"/>
  <c r="M36" i="1"/>
  <c r="J36" i="1"/>
  <c r="F36" i="1"/>
  <c r="I36" i="1" s="1"/>
  <c r="E36" i="1"/>
  <c r="J35" i="1"/>
  <c r="M35" i="1" s="1"/>
  <c r="I35" i="1"/>
  <c r="N35" i="1" s="1"/>
  <c r="F35" i="1"/>
  <c r="E35" i="1"/>
  <c r="M34" i="1"/>
  <c r="L34" i="1"/>
  <c r="K34" i="1"/>
  <c r="J34" i="1"/>
  <c r="I34" i="1"/>
  <c r="N34" i="1" s="1"/>
  <c r="H34" i="1"/>
  <c r="G34" i="1"/>
  <c r="F34" i="1"/>
  <c r="E34" i="1"/>
  <c r="J32" i="1"/>
  <c r="M32" i="1" s="1"/>
  <c r="I32" i="1"/>
  <c r="N32" i="1" s="1"/>
  <c r="F32" i="1"/>
  <c r="E32" i="1"/>
  <c r="M31" i="1"/>
  <c r="J31" i="1"/>
  <c r="F31" i="1"/>
  <c r="I31" i="1" s="1"/>
  <c r="N31" i="1" s="1"/>
  <c r="E31" i="1"/>
  <c r="J30" i="1"/>
  <c r="M30" i="1" s="1"/>
  <c r="I30" i="1"/>
  <c r="N30" i="1" s="1"/>
  <c r="F30" i="1"/>
  <c r="E30" i="1"/>
  <c r="M29" i="1"/>
  <c r="J29" i="1"/>
  <c r="F29" i="1"/>
  <c r="I29" i="1" s="1"/>
  <c r="N29" i="1" s="1"/>
  <c r="E29" i="1"/>
  <c r="J28" i="1"/>
  <c r="M28" i="1" s="1"/>
  <c r="I28" i="1"/>
  <c r="N28" i="1" s="1"/>
  <c r="F28" i="1"/>
  <c r="E28" i="1"/>
  <c r="M27" i="1"/>
  <c r="J27" i="1"/>
  <c r="F27" i="1"/>
  <c r="I27" i="1" s="1"/>
  <c r="N27" i="1" s="1"/>
  <c r="E27" i="1"/>
  <c r="L26" i="1"/>
  <c r="K26" i="1"/>
  <c r="J26" i="1"/>
  <c r="M26" i="1" s="1"/>
  <c r="H26" i="1"/>
  <c r="G26" i="1"/>
  <c r="F26" i="1"/>
  <c r="I26" i="1" s="1"/>
  <c r="N26" i="1" s="1"/>
  <c r="E26" i="1"/>
  <c r="M24" i="1"/>
  <c r="J24" i="1"/>
  <c r="F24" i="1"/>
  <c r="I24" i="1" s="1"/>
  <c r="N24" i="1" s="1"/>
  <c r="E24" i="1"/>
  <c r="J23" i="1"/>
  <c r="M23" i="1" s="1"/>
  <c r="I23" i="1"/>
  <c r="N23" i="1" s="1"/>
  <c r="F23" i="1"/>
  <c r="E23" i="1"/>
  <c r="M22" i="1"/>
  <c r="M582" i="1" s="1"/>
  <c r="J22" i="1"/>
  <c r="F22" i="1"/>
  <c r="I22" i="1" s="1"/>
  <c r="N22" i="1" s="1"/>
  <c r="E22" i="1"/>
  <c r="L21" i="1"/>
  <c r="K21" i="1"/>
  <c r="J21" i="1"/>
  <c r="M21" i="1" s="1"/>
  <c r="H21" i="1"/>
  <c r="G21" i="1"/>
  <c r="F21" i="1"/>
  <c r="I21" i="1" s="1"/>
  <c r="E21" i="1"/>
  <c r="M19" i="1"/>
  <c r="J19" i="1"/>
  <c r="F19" i="1"/>
  <c r="I19" i="1" s="1"/>
  <c r="N19" i="1" s="1"/>
  <c r="E19" i="1"/>
  <c r="J18" i="1"/>
  <c r="M18" i="1" s="1"/>
  <c r="I18" i="1"/>
  <c r="F18" i="1"/>
  <c r="E18" i="1"/>
  <c r="M16" i="1"/>
  <c r="J16" i="1"/>
  <c r="F16" i="1"/>
  <c r="I16" i="1" s="1"/>
  <c r="N16" i="1" s="1"/>
  <c r="E16" i="1"/>
  <c r="J15" i="1"/>
  <c r="M15" i="1" s="1"/>
  <c r="I15" i="1"/>
  <c r="H15" i="1"/>
  <c r="G15" i="1"/>
  <c r="F15" i="1"/>
  <c r="E15" i="1"/>
  <c r="J13" i="1"/>
  <c r="M13" i="1" s="1"/>
  <c r="I13" i="1"/>
  <c r="F13" i="1"/>
  <c r="E13" i="1"/>
  <c r="M11" i="1"/>
  <c r="J11" i="1"/>
  <c r="F11" i="1"/>
  <c r="I11" i="1" s="1"/>
  <c r="N11" i="1" s="1"/>
  <c r="E11" i="1"/>
  <c r="L10" i="1"/>
  <c r="K10" i="1"/>
  <c r="J10" i="1"/>
  <c r="M10" i="1" s="1"/>
  <c r="H10" i="1"/>
  <c r="G10" i="1"/>
  <c r="F10" i="1"/>
  <c r="I10" i="1" s="1"/>
  <c r="N10" i="1" s="1"/>
  <c r="E10" i="1"/>
  <c r="N21" i="1" l="1"/>
  <c r="I573" i="1"/>
  <c r="N44" i="1"/>
  <c r="N15" i="1"/>
  <c r="N18" i="1"/>
  <c r="N43" i="1"/>
  <c r="M39" i="1"/>
  <c r="N45" i="1"/>
  <c r="N47" i="1"/>
  <c r="N49" i="1"/>
  <c r="I581" i="1"/>
  <c r="N581" i="1" s="1"/>
  <c r="N69" i="1"/>
  <c r="I574" i="1"/>
  <c r="N574" i="1" s="1"/>
  <c r="N36" i="1"/>
  <c r="I39" i="1"/>
  <c r="N39" i="1" s="1"/>
  <c r="N63" i="1"/>
  <c r="N67" i="1"/>
  <c r="N68" i="1"/>
  <c r="N70" i="1"/>
  <c r="I575" i="1"/>
  <c r="N575" i="1" s="1"/>
  <c r="N98" i="1"/>
  <c r="N106" i="1"/>
  <c r="N168" i="1"/>
  <c r="N190" i="1"/>
  <c r="N202" i="1"/>
  <c r="N210" i="1"/>
  <c r="N317" i="1"/>
  <c r="I580" i="1"/>
  <c r="N580" i="1" s="1"/>
  <c r="I579" i="1"/>
  <c r="N579" i="1" s="1"/>
  <c r="P87" i="1"/>
  <c r="H170" i="1"/>
  <c r="H55" i="1"/>
  <c r="I55" i="1" s="1"/>
  <c r="N55" i="1" s="1"/>
  <c r="N85" i="1"/>
  <c r="N94" i="1"/>
  <c r="N102" i="1"/>
  <c r="N111" i="1"/>
  <c r="I113" i="1"/>
  <c r="N113" i="1" s="1"/>
  <c r="N117" i="1"/>
  <c r="I120" i="1"/>
  <c r="N120" i="1" s="1"/>
  <c r="N121" i="1"/>
  <c r="I129" i="1"/>
  <c r="M129" i="1"/>
  <c r="N137" i="1"/>
  <c r="N153" i="1"/>
  <c r="I163" i="1"/>
  <c r="N163" i="1" s="1"/>
  <c r="N164" i="1"/>
  <c r="M170" i="1"/>
  <c r="I171" i="1"/>
  <c r="N171" i="1" s="1"/>
  <c r="N178" i="1"/>
  <c r="N186" i="1"/>
  <c r="N198" i="1"/>
  <c r="N206" i="1"/>
  <c r="N217" i="1"/>
  <c r="N225" i="1"/>
  <c r="N261" i="1"/>
  <c r="N269" i="1"/>
  <c r="N335" i="1"/>
  <c r="I577" i="1"/>
  <c r="N577" i="1" s="1"/>
  <c r="N424" i="1"/>
  <c r="N507" i="1"/>
  <c r="N553" i="1"/>
  <c r="N561" i="1"/>
  <c r="K571" i="1"/>
  <c r="M571" i="1" s="1"/>
  <c r="N90" i="1"/>
  <c r="N133" i="1"/>
  <c r="N141" i="1"/>
  <c r="N174" i="1"/>
  <c r="N182" i="1"/>
  <c r="N221" i="1"/>
  <c r="G334" i="1"/>
  <c r="G571" i="1" s="1"/>
  <c r="I387" i="1"/>
  <c r="N387" i="1" s="1"/>
  <c r="L571" i="1"/>
  <c r="I576" i="1"/>
  <c r="N576" i="1" s="1"/>
  <c r="N83" i="1"/>
  <c r="G170" i="1"/>
  <c r="I170" i="1" s="1"/>
  <c r="N170" i="1" s="1"/>
  <c r="O577" i="1"/>
  <c r="N13" i="1"/>
  <c r="N87" i="1"/>
  <c r="N88" i="1"/>
  <c r="N96" i="1"/>
  <c r="N104" i="1"/>
  <c r="N123" i="1"/>
  <c r="I125" i="1"/>
  <c r="N125" i="1" s="1"/>
  <c r="N135" i="1"/>
  <c r="N155" i="1"/>
  <c r="I578" i="1"/>
  <c r="N578" i="1" s="1"/>
  <c r="N160" i="1"/>
  <c r="H162" i="1"/>
  <c r="I162" i="1" s="1"/>
  <c r="N162" i="1" s="1"/>
  <c r="N176" i="1"/>
  <c r="N184" i="1"/>
  <c r="N192" i="1"/>
  <c r="N204" i="1"/>
  <c r="N215" i="1"/>
  <c r="N223" i="1"/>
  <c r="N243" i="1"/>
  <c r="N251" i="1"/>
  <c r="N292" i="1"/>
  <c r="N300" i="1"/>
  <c r="N308" i="1"/>
  <c r="N319" i="1"/>
  <c r="N325" i="1"/>
  <c r="N329" i="1"/>
  <c r="I334" i="1"/>
  <c r="N467" i="1"/>
  <c r="I582" i="1"/>
  <c r="N582" i="1" s="1"/>
  <c r="N471" i="1"/>
  <c r="N232" i="1"/>
  <c r="N242" i="1"/>
  <c r="N250" i="1"/>
  <c r="N260" i="1"/>
  <c r="N268" i="1"/>
  <c r="N278" i="1"/>
  <c r="N286" i="1"/>
  <c r="N304" i="1"/>
  <c r="I321" i="1"/>
  <c r="N321" i="1" s="1"/>
  <c r="M334" i="1"/>
  <c r="N390" i="1"/>
  <c r="N394" i="1"/>
  <c r="N398" i="1"/>
  <c r="N402" i="1"/>
  <c r="N406" i="1"/>
  <c r="N411" i="1"/>
  <c r="N415" i="1"/>
  <c r="N490" i="1"/>
  <c r="N499" i="1"/>
  <c r="N503" i="1"/>
  <c r="N542" i="1"/>
  <c r="N230" i="1"/>
  <c r="N240" i="1"/>
  <c r="N248" i="1"/>
  <c r="N258" i="1"/>
  <c r="N266" i="1"/>
  <c r="N276" i="1"/>
  <c r="N284" i="1"/>
  <c r="N294" i="1"/>
  <c r="N302" i="1"/>
  <c r="I345" i="1"/>
  <c r="N345" i="1" s="1"/>
  <c r="N377" i="1"/>
  <c r="N385" i="1"/>
  <c r="N478" i="1"/>
  <c r="N488" i="1"/>
  <c r="N498" i="1"/>
  <c r="N510" i="1"/>
  <c r="N531" i="1"/>
  <c r="N384" i="1"/>
  <c r="I422" i="1"/>
  <c r="N422" i="1" s="1"/>
  <c r="N549" i="1"/>
  <c r="N552" i="1"/>
  <c r="N556" i="1"/>
  <c r="N564" i="1"/>
  <c r="M449" i="1"/>
  <c r="N449" i="1" s="1"/>
  <c r="M524" i="1"/>
  <c r="N524" i="1" s="1"/>
  <c r="N540" i="1"/>
  <c r="N543" i="1"/>
  <c r="N560" i="1"/>
  <c r="N562" i="1"/>
  <c r="N569" i="1"/>
  <c r="M493" i="1"/>
  <c r="N493" i="1" s="1"/>
  <c r="N511" i="1"/>
  <c r="I513" i="1"/>
  <c r="N513" i="1" s="1"/>
  <c r="I517" i="1"/>
  <c r="N517" i="1" s="1"/>
  <c r="N521" i="1"/>
  <c r="N529" i="1"/>
  <c r="M535" i="1"/>
  <c r="N535" i="1" s="1"/>
  <c r="N538" i="1"/>
  <c r="I548" i="1"/>
  <c r="N548" i="1" s="1"/>
  <c r="M551" i="1"/>
  <c r="N551" i="1" s="1"/>
  <c r="N558" i="1"/>
  <c r="M565" i="1"/>
  <c r="N565" i="1" s="1"/>
  <c r="I571" i="1" l="1"/>
  <c r="N571" i="1" s="1"/>
  <c r="N129" i="1"/>
  <c r="N334" i="1"/>
  <c r="N573" i="1"/>
  <c r="I572" i="1"/>
  <c r="N572" i="1" s="1"/>
  <c r="H571" i="1"/>
</calcChain>
</file>

<file path=xl/sharedStrings.xml><?xml version="1.0" encoding="utf-8"?>
<sst xmlns="http://schemas.openxmlformats.org/spreadsheetml/2006/main" count="545" uniqueCount="230">
  <si>
    <t>Załącznik nr 1 do</t>
  </si>
  <si>
    <t>zarządzenia Nr 173  Wójta Gminy Zaniemyśl</t>
  </si>
  <si>
    <t>z dnia 23.08.2013r.</t>
  </si>
  <si>
    <t xml:space="preserve"> </t>
  </si>
  <si>
    <t xml:space="preserve">                          WYDATKI  budżetu  gminy  na  2013 rok </t>
  </si>
  <si>
    <t>w sprawie zmian w budżecie Gminy Zaniemyśl na rok 2013</t>
  </si>
  <si>
    <t>w złotych</t>
  </si>
  <si>
    <t>Dział</t>
  </si>
  <si>
    <t>Rozdz</t>
  </si>
  <si>
    <t>§</t>
  </si>
  <si>
    <t>T R E Ś Ć</t>
  </si>
  <si>
    <t>Planowane wydatki</t>
  </si>
  <si>
    <t>Dotychczasowa wielkość ogółem</t>
  </si>
  <si>
    <t>z tego:</t>
  </si>
  <si>
    <t>Ogółem</t>
  </si>
  <si>
    <t>Dotychczasowa wielkość wydatków bieżących</t>
  </si>
  <si>
    <t>Zwiększenia wydatków bieżących</t>
  </si>
  <si>
    <t>Zmniejszenia wydatków bieżących</t>
  </si>
  <si>
    <t>Wielkość wydatków bieżących po zmianie</t>
  </si>
  <si>
    <t>Dotychczasowa wielkość wydatków majątkowych</t>
  </si>
  <si>
    <t>Zwiększenia wydatków majątkowych</t>
  </si>
  <si>
    <t>Zmniejszenia wydatków majątkowych</t>
  </si>
  <si>
    <t>Wielkość wydatków majątkowych po zmianie</t>
  </si>
  <si>
    <t>O10</t>
  </si>
  <si>
    <t xml:space="preserve">ROLNICTWO  I  ŁOWIECTWO </t>
  </si>
  <si>
    <t>O1009</t>
  </si>
  <si>
    <t xml:space="preserve">Spółki  wodne </t>
  </si>
  <si>
    <t xml:space="preserve">Dotacja celowa z budżetu na finansowanie lub dofinansowanie zadań zleconych do </t>
  </si>
  <si>
    <t>realizacji pozostałym jednostkom niezalicznym do sektora finansów publicznych</t>
  </si>
  <si>
    <t>O1010</t>
  </si>
  <si>
    <t>Infrastruktura wodociągowa i sanitarna wsi</t>
  </si>
  <si>
    <t>Różne rozliczenia finansowe</t>
  </si>
  <si>
    <t>O1030</t>
  </si>
  <si>
    <t xml:space="preserve">Izby  rolnicze </t>
  </si>
  <si>
    <t>Wpłaty gmin na rzecz izb rolniczych w wysokości 2% uzysk. wpływów z podatku roln.</t>
  </si>
  <si>
    <t>O1042</t>
  </si>
  <si>
    <t>Wyłączenia z produkcji rolnej</t>
  </si>
  <si>
    <t>Wydatki  inwestycyjne  jednostek  budżetowych</t>
  </si>
  <si>
    <t>O1095</t>
  </si>
  <si>
    <t xml:space="preserve">Pozostała działalność </t>
  </si>
  <si>
    <t>Składki na ubezpieczenia społeczne</t>
  </si>
  <si>
    <t>Składki na Fundusz Pracy</t>
  </si>
  <si>
    <t xml:space="preserve">Wynagrodzenia  bezosobowe </t>
  </si>
  <si>
    <t xml:space="preserve">Zakup materiałów i wyposażenia </t>
  </si>
  <si>
    <t xml:space="preserve">Zakup  usług  pozostałych </t>
  </si>
  <si>
    <t xml:space="preserve">Różne opłaty i składki </t>
  </si>
  <si>
    <t>O20</t>
  </si>
  <si>
    <t>LEŚNICTWO</t>
  </si>
  <si>
    <t>O2095</t>
  </si>
  <si>
    <t>Pozostała  działalność</t>
  </si>
  <si>
    <t>TRANSPORT  i  ŁĄCZNOŚĆ</t>
  </si>
  <si>
    <t>Drogi  publiczne  powiatowe</t>
  </si>
  <si>
    <t>Dotacja celowa na pomoc finansową udzielaną między jednostkami samorządu terytorialnego na dofinansowanie własnych zadań inwestycyjnych i zakupów inwestycyjnych</t>
  </si>
  <si>
    <t xml:space="preserve">Drogi  publiczne  gminne </t>
  </si>
  <si>
    <t xml:space="preserve">Zakup usług remontowych </t>
  </si>
  <si>
    <t xml:space="preserve">Zakup usług  pozostałych </t>
  </si>
  <si>
    <t xml:space="preserve">Dotacje celowe przekazane gminie na zadania bieżące realizowane </t>
  </si>
  <si>
    <t>na podstawie porozumień (umów) między jednostkami samorządu terytorialnego</t>
  </si>
  <si>
    <t>GOSPODARKA   MIESZKANIOWA</t>
  </si>
  <si>
    <t>Gospodarka  gruntami  i  nieruchomościami</t>
  </si>
  <si>
    <t>Koszty postępowania sądowego i prokuratorskiego</t>
  </si>
  <si>
    <t>Wydatki na zakupy inwestycyjne jednostek budżetowych</t>
  </si>
  <si>
    <t xml:space="preserve">DZIAŁALNOŚĆ USŁUGOWA </t>
  </si>
  <si>
    <t xml:space="preserve">Plany zagospodarowania przestrzennego </t>
  </si>
  <si>
    <t>Dotacje celowe przekazane dla powiatu na zadania bieżące realizowane na podstawie porozumień (umów) miedzy jednostkami samorządu terytorialnego</t>
  </si>
  <si>
    <t xml:space="preserve">ADMINISTRACJA   PUBLICZNA  </t>
  </si>
  <si>
    <t>Urzędy Wojewódzkie</t>
  </si>
  <si>
    <t>Wynagrodzenia  osobowe pracowników</t>
  </si>
  <si>
    <t>Starostwa powiatowe</t>
  </si>
  <si>
    <t xml:space="preserve">Rady Gmin /miast i miast na prawach powiatu/ </t>
  </si>
  <si>
    <t>Różne wydatki na rzecz osób  fizycznych</t>
  </si>
  <si>
    <t>Zakup pomocy naukowych, dydaktycznych i książek</t>
  </si>
  <si>
    <t xml:space="preserve">Zakup usług pozostałych </t>
  </si>
  <si>
    <t>Urzędy Gmin  /miast i miast na prawach powiatu/</t>
  </si>
  <si>
    <t xml:space="preserve">Wydatki osobowe nie zaliczane do wynagrodzeń  </t>
  </si>
  <si>
    <t xml:space="preserve">Dodatkowe  wynagrodzenie  roczne </t>
  </si>
  <si>
    <t>Wynagrodzenia agencyjno - prowizyjne</t>
  </si>
  <si>
    <t>Wpłaty na Państwowy Fundusz Rehabilitacji Osób Niepełnosprawnych</t>
  </si>
  <si>
    <t>Wynagrodzenia bezosobowe</t>
  </si>
  <si>
    <t>Zakup leków,wyrobów medycznych i produktów biobójczych</t>
  </si>
  <si>
    <t>Zakup energii</t>
  </si>
  <si>
    <t xml:space="preserve">Zakup usług zdrowotnych </t>
  </si>
  <si>
    <t>Zakup usług dostępu do sieci internet</t>
  </si>
  <si>
    <t>Opłaty z tytułu zakupu usług telekomunikacyjnych świadczonych w ruchomej publicznej sieci telefonicznej</t>
  </si>
  <si>
    <t>Opłaty z tytułu zakupu usług telekomunikacyjnych świadczonych w stacjonarnej publicznej sieci telefonicznej</t>
  </si>
  <si>
    <t>Podróże służbowe krajowe</t>
  </si>
  <si>
    <t>Odpisy na zakładowy fundusz świadczeń socjalnych</t>
  </si>
  <si>
    <t>Podatek od towarów i usług (VAT)</t>
  </si>
  <si>
    <t>Szkolenie pracowników niebędących członkami korpusu służby cywilnej</t>
  </si>
  <si>
    <t>Wydatki na zakupy inwestycyjne jednostek  budżetowych</t>
  </si>
  <si>
    <t xml:space="preserve">Promocja jednostek samorządu terytorialnego </t>
  </si>
  <si>
    <t xml:space="preserve">Zakup  materiałów  i  wyposażenia </t>
  </si>
  <si>
    <t>Różne opłaty i składki</t>
  </si>
  <si>
    <t xml:space="preserve">URZĘDY  NACZELNYCH  ORGANÓW  WŁADZY PAŃSTWOWEJ, </t>
  </si>
  <si>
    <t xml:space="preserve"> KONTROLI  I  OCHRONY  PRAWA ORAZ  SĄDOWNICTWA </t>
  </si>
  <si>
    <t xml:space="preserve">Urzędy naczelnych organów  władzy państwowej, kontroli i ochrony  prawa </t>
  </si>
  <si>
    <t>BEZPIECZEŃSTWO   PUBLICZNE  I  OCHRONA   PRZECIWPOŻAROWA</t>
  </si>
  <si>
    <t>Komendy powiatowe Policji</t>
  </si>
  <si>
    <t>Wpłaty jednostek na fundusz celowy na finansowanie lub dofinansowanie zadań inwestycyjnych</t>
  </si>
  <si>
    <t xml:space="preserve">Ochotnicze  Straże  Pożarne </t>
  </si>
  <si>
    <t>Różne wydatki na rzecz osób fizycznych</t>
  </si>
  <si>
    <t xml:space="preserve">Składki na ubezpieczenia społeczne </t>
  </si>
  <si>
    <t xml:space="preserve">Zakupy materiałów  i wyposażenia </t>
  </si>
  <si>
    <t>Zakup usług pozostałych</t>
  </si>
  <si>
    <t xml:space="preserve">Podróże służbowe krajowe </t>
  </si>
  <si>
    <t>Opłaty na rzecz budżetów jednostek samorządu terytorialnego</t>
  </si>
  <si>
    <t xml:space="preserve">Obrona  cywilna </t>
  </si>
  <si>
    <t>Zarządzanie kryzysowe</t>
  </si>
  <si>
    <t xml:space="preserve">Rezerwy </t>
  </si>
  <si>
    <t>OBSŁUGA  DŁUGU  PUBLICZNEGO</t>
  </si>
  <si>
    <t xml:space="preserve">Obsługa  papierów  wartościow,  kredytów  i pożyczek jedn.samorz teryt.  </t>
  </si>
  <si>
    <t xml:space="preserve">Odsetki od samorządowych papierów wartościowych lub zaciągniętych przez jednostkę </t>
  </si>
  <si>
    <t>samorządu terytorialnego kredytów i pozyczek</t>
  </si>
  <si>
    <t xml:space="preserve">RÓŻNE ROZLICZENIA  </t>
  </si>
  <si>
    <t>Rózne rozliczenia finansowe</t>
  </si>
  <si>
    <t>Zwrot dotacji oraz płatności, w tym wykorzystanych niezgodnie z przeznaczeniem lub wykorzystanych z naruszeniem procedur, o których mowa w art. 184 ustawy, pobranych nienależnie lub w nadmiernej wysokości</t>
  </si>
  <si>
    <t xml:space="preserve">Rezerwy ogólne i celowe </t>
  </si>
  <si>
    <t xml:space="preserve">OŚWIATA  I  WYCHOWANIE  </t>
  </si>
  <si>
    <t>Szkoły  podstawowe</t>
  </si>
  <si>
    <t xml:space="preserve">Dotacje podmiotowe z budżetu dla publicznej jednostki systemu oświaty </t>
  </si>
  <si>
    <t xml:space="preserve">prowadzonej przez osobę prawną inna niż jednostka samorządu terytorialnego </t>
  </si>
  <si>
    <t xml:space="preserve"> oraz przez osobę fizyczną</t>
  </si>
  <si>
    <t>Wynagrodzenia osobowe pracowników</t>
  </si>
  <si>
    <t>Dodatkowe wynagrodzenie roczne</t>
  </si>
  <si>
    <t xml:space="preserve">Składki na Fundusz Pracy </t>
  </si>
  <si>
    <t xml:space="preserve">Zakup materiałów  i wyposażenia </t>
  </si>
  <si>
    <t xml:space="preserve">Zakup energii </t>
  </si>
  <si>
    <t xml:space="preserve">Odpisy na zakładowy fundusz świadczeń socjalnych </t>
  </si>
  <si>
    <t>Podatek od nieruchomości</t>
  </si>
  <si>
    <t xml:space="preserve">Oddziały przedszkolne w szkołach podstawowych </t>
  </si>
  <si>
    <t xml:space="preserve">Przedszkola </t>
  </si>
  <si>
    <t xml:space="preserve">Dodatkowe wynagrodzenie  roczne </t>
  </si>
  <si>
    <t xml:space="preserve">Zakup środków żywności </t>
  </si>
  <si>
    <t xml:space="preserve">Gimnazja </t>
  </si>
  <si>
    <t xml:space="preserve">Wynagrodzenia osobowe pracowników </t>
  </si>
  <si>
    <t>Zakup materiałów i wyposażenia</t>
  </si>
  <si>
    <t>Dowożenie  uczniów  do  szkół</t>
  </si>
  <si>
    <t xml:space="preserve">Wynagrodzenia osobowe pracowników  </t>
  </si>
  <si>
    <t>Składki  na  ubezpieczenia  społeczne</t>
  </si>
  <si>
    <t>Składki  na  Fundusz  Pracy</t>
  </si>
  <si>
    <t xml:space="preserve">Zakup materiałow i wyposażenia  </t>
  </si>
  <si>
    <t>Zakup usług remontowych</t>
  </si>
  <si>
    <t>Zakup usług zdrowotnych</t>
  </si>
  <si>
    <t>Opłaty za administrowanie i czynsze za budynki, lokale i pomieszczenia garażowe</t>
  </si>
  <si>
    <t>Pozostałe podatki na rzecz budżetów jednostek samorządów terytorialnego</t>
  </si>
  <si>
    <t>Składki na Fundusz Emerytur Pomostowych</t>
  </si>
  <si>
    <t>Zespoły ekonomiczno - administracyjne  szkół</t>
  </si>
  <si>
    <t xml:space="preserve">Dodatkowe wynagrodzenie roczne </t>
  </si>
  <si>
    <t xml:space="preserve">Zakup usług pozostałych  </t>
  </si>
  <si>
    <t>Dokształcanie  i  doskonalenie  nauczycieli</t>
  </si>
  <si>
    <t>Stołówki szkolne</t>
  </si>
  <si>
    <t xml:space="preserve"> OCHRONA  ZDROWIA </t>
  </si>
  <si>
    <t>Zwalczanie narkomanii</t>
  </si>
  <si>
    <t xml:space="preserve">Zakup pomocy naukowych, dydaktycznych i książek </t>
  </si>
  <si>
    <t>Przeciwdziałanie alkoholizmowi</t>
  </si>
  <si>
    <t xml:space="preserve">Wynagrodzenia bezosobowe </t>
  </si>
  <si>
    <t xml:space="preserve">Zakup  usług pozostałych </t>
  </si>
  <si>
    <t>POMOC  SPOŁECZNA</t>
  </si>
  <si>
    <t xml:space="preserve">Domy pomocy społecznej </t>
  </si>
  <si>
    <t>Zakup usług przez jednostki samorządu terytorialnego od innych  jednostek</t>
  </si>
  <si>
    <t>samorządu terytorialnego</t>
  </si>
  <si>
    <t>Rodziny zastępcze</t>
  </si>
  <si>
    <t>Świadczenia  społeczne</t>
  </si>
  <si>
    <t>Zadania w zakresie przeciwdziałania przemocy w rodzinie</t>
  </si>
  <si>
    <t xml:space="preserve">Świadczenia rodzinne, świadczenie z funduszu alimentacyjnego oraz składki na </t>
  </si>
  <si>
    <t xml:space="preserve">ubezpieczenia emerytalne i rentowe z  ubezpieczenia  społecznego </t>
  </si>
  <si>
    <t xml:space="preserve">Wynagrodzenia  osobowe  pracowników </t>
  </si>
  <si>
    <t>Odsetki od dotacji oraz płatności: wykorzystanych niezgodnie z przeznaczeniem lub wykorzystanych z naruszeniem procedur, o których mowa w art. 184 ustawy, pobranych nienależnie lub w nadmiernej wysokości</t>
  </si>
  <si>
    <t>Składki na ubezpieczenie zdrowotne opłacane za osoby pobierające niektóre</t>
  </si>
  <si>
    <t>świadczenia z pomocy społecznej, niektóre  świadczenia rodzinne oraz za osoby uczestniczące w zajęciach w centrum integracji społecznej</t>
  </si>
  <si>
    <t xml:space="preserve">Składki  na  ubezpieczenie  zdrowotne </t>
  </si>
  <si>
    <t>Zasiłki  i  pomoc  w  naturze  oraz  składki  na  ubezpieczenia społeczne</t>
  </si>
  <si>
    <t>Dodatki  mieszkaniowe</t>
  </si>
  <si>
    <t>Świadczenia społeczne</t>
  </si>
  <si>
    <t>Zasiłki stałe</t>
  </si>
  <si>
    <t xml:space="preserve">Ośrodki  Pomocy  Społecznej </t>
  </si>
  <si>
    <t>Usługi opiekuńcze i specjalistyczne  usługi  opiekuńcze</t>
  </si>
  <si>
    <t xml:space="preserve">Zakup materiałów i wyposażenia  </t>
  </si>
  <si>
    <t>Pozostała działalność</t>
  </si>
  <si>
    <t>POZOSTAŁE ZADANIA W ZAKRESIE POLITYKI SPOŁECZNEJ</t>
  </si>
  <si>
    <t xml:space="preserve">Wydatki osobowe niezaliczane do wynagrodzeń  </t>
  </si>
  <si>
    <t>Opłaty na rzecz budżetu państwa</t>
  </si>
  <si>
    <t xml:space="preserve"> EDUKACYJNA   OPIEKA  WYCHOWAWCZA</t>
  </si>
  <si>
    <t>Świetlice szkolne</t>
  </si>
  <si>
    <t xml:space="preserve">Zakup usług remontowych  </t>
  </si>
  <si>
    <t xml:space="preserve">Odpisy na zakładowy fund. świadczeń socjalnych </t>
  </si>
  <si>
    <t>Pomoc materialna dla uczniów</t>
  </si>
  <si>
    <t>Stypendia dla uczniów</t>
  </si>
  <si>
    <t xml:space="preserve">Szkolne  schroniska  młodzieżowe </t>
  </si>
  <si>
    <t>Dokształcanie i doskonalenie nauczycieli</t>
  </si>
  <si>
    <t>Dotacje celowe z budżetu jednostki samorządu terytorialnego, udzielone w trybie art. 221 ustawy, na finansowanue lub dofinansowanie zadań zleconych do realizacji organizacjom prowadzącym działalność pożytku publicznego</t>
  </si>
  <si>
    <t xml:space="preserve"> GOSPODARKA   KOMUNALNA  I  OCHRONA  ŚRODOWISKA</t>
  </si>
  <si>
    <t>Gospodarka odpadami</t>
  </si>
  <si>
    <t>Dotacja celowa na pomoc finansową udzielaną miedzy jednostkami samorządu terytorialnego na dofinansowanie własnych zadań bieżących</t>
  </si>
  <si>
    <t>Wydatki na zakup i objęcie akcji, wniesienie wkładów do spółek prawa handlowego oraz na uzupełnienie funduszy statutowych banków państwowych i innych instytucji finansowych</t>
  </si>
  <si>
    <t xml:space="preserve">Oczyszczanie miast i wsi </t>
  </si>
  <si>
    <t xml:space="preserve">Utrzymanie  zieleni  w  miastach  i gminach </t>
  </si>
  <si>
    <t>Schroniska dla zwierząt</t>
  </si>
  <si>
    <t xml:space="preserve">Oświetlenie  ulic, placów i dróg </t>
  </si>
  <si>
    <t>Wydatki inwestycyjne jednostek budżetowych</t>
  </si>
  <si>
    <t xml:space="preserve">Zakłady  gospodarki  komunalnej </t>
  </si>
  <si>
    <t xml:space="preserve">Dotacje celowe z budżetu  na  finansowanie lub  dofinansowanie  kosztów  realizacji </t>
  </si>
  <si>
    <t xml:space="preserve">inwestycji  i zakupów  inwestycyjnych  zakładów  budżetowych </t>
  </si>
  <si>
    <t>Dz.921 - KULTURA  I  OCHRONA   DZIEDZICTWA  NARODOWEGO</t>
  </si>
  <si>
    <t>Domy i ośrodki  kultury,  świetlice  i  kluby</t>
  </si>
  <si>
    <t>Dotacja podmiotowa z budżetu dla samorządowej instytucji kultury</t>
  </si>
  <si>
    <t xml:space="preserve">Wynagrodzenia   bezosobowe </t>
  </si>
  <si>
    <t>Biblioteki</t>
  </si>
  <si>
    <t>Ochrona zabytków i opieka nad zabytkami</t>
  </si>
  <si>
    <t>Opłaty na rzecz budzetu państwa</t>
  </si>
  <si>
    <t xml:space="preserve">KULTURA  FIZYCZNA   </t>
  </si>
  <si>
    <t>Obiekty sportowe</t>
  </si>
  <si>
    <t>Wydatki ogółem, w tym:</t>
  </si>
  <si>
    <r>
      <t xml:space="preserve">1. </t>
    </r>
    <r>
      <rPr>
        <sz val="9"/>
        <rFont val="Times New Roman"/>
        <family val="1"/>
        <charset val="238"/>
      </rPr>
      <t>wydatki jednostek budżetowych:</t>
    </r>
  </si>
  <si>
    <t xml:space="preserve">    - wynagrodzenia i składki od nich naliczane;</t>
  </si>
  <si>
    <t xml:space="preserve">    - wydatki związane z realizacją ich statutowych zadań.</t>
  </si>
  <si>
    <r>
      <t xml:space="preserve">2. </t>
    </r>
    <r>
      <rPr>
        <sz val="9"/>
        <rFont val="Times New Roman"/>
        <family val="1"/>
        <charset val="238"/>
      </rPr>
      <t>dotacje na zadania bieżące.</t>
    </r>
  </si>
  <si>
    <r>
      <t xml:space="preserve">3. </t>
    </r>
    <r>
      <rPr>
        <sz val="9"/>
        <rFont val="Times New Roman"/>
        <family val="1"/>
        <charset val="238"/>
      </rPr>
      <t>świadczenia na rzecz osób fizycznych.</t>
    </r>
  </si>
  <si>
    <r>
      <t xml:space="preserve">4. </t>
    </r>
    <r>
      <rPr>
        <sz val="9"/>
        <rFont val="Times New Roman"/>
        <family val="1"/>
        <charset val="238"/>
      </rPr>
      <t>wydatki na programy finansowane z udziałem środków, o których mowa w art.5 ust.1 pkt 2 i 3, w części związanej z realizacją j.s.t. .</t>
    </r>
  </si>
  <si>
    <r>
      <t xml:space="preserve">5. </t>
    </r>
    <r>
      <rPr>
        <sz val="9"/>
        <rFont val="Times New Roman"/>
        <family val="1"/>
        <charset val="238"/>
      </rPr>
      <t>na</t>
    </r>
    <r>
      <rPr>
        <b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obsługę długu j.s.t. .</t>
    </r>
  </si>
  <si>
    <r>
      <t xml:space="preserve">6. </t>
    </r>
    <r>
      <rPr>
        <sz val="9"/>
        <rFont val="Times New Roman"/>
        <family val="1"/>
        <charset val="238"/>
      </rPr>
      <t>wydatki na realizację programu profilaktyki i rozwiązywania problemów alkoholowych.</t>
    </r>
  </si>
  <si>
    <r>
      <t xml:space="preserve">7. </t>
    </r>
    <r>
      <rPr>
        <sz val="9"/>
        <rFont val="Times New Roman"/>
        <family val="1"/>
        <charset val="238"/>
      </rPr>
      <t>wydatki na realizację zadań określonych w programie przeciwdziałania narkomanii.</t>
    </r>
  </si>
  <si>
    <r>
      <t xml:space="preserve">8. </t>
    </r>
    <r>
      <rPr>
        <sz val="9"/>
        <rFont val="Times New Roman"/>
        <family val="1"/>
        <charset val="238"/>
      </rPr>
      <t>wydatki związane z realizacją zadań z zakresu administracji rządowej i innych zadań zleconych odrębnymi ustawami.</t>
    </r>
  </si>
  <si>
    <r>
      <t xml:space="preserve">9. </t>
    </r>
    <r>
      <rPr>
        <sz val="9"/>
        <rFont val="Times New Roman"/>
        <family val="1"/>
        <charset val="238"/>
      </rPr>
      <t>wydatki związane z realizacją zadań realizowanych w drodze umów lub  porozumień między jednostkami samorządu.</t>
    </r>
  </si>
  <si>
    <r>
      <t>10.</t>
    </r>
    <r>
      <rPr>
        <sz val="9"/>
        <rFont val="Times New Roman"/>
        <family val="1"/>
        <charset val="238"/>
      </rPr>
      <t>Wydatki na zakup i objęcie akcji i udziałów oraz wniesienie wkładów do spółek prawa handlowego</t>
    </r>
  </si>
  <si>
    <t>Sporządziła:</t>
  </si>
  <si>
    <t>Skarbnik Gminy</t>
  </si>
  <si>
    <t>( - ) mgr Agnieszka Scheffler</t>
  </si>
  <si>
    <t>Wójt</t>
  </si>
  <si>
    <t>( - ) inz Krzysztof Urbas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</si>
</sst>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9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9"/>
      <name val="Times New Roman"/>
      <family val="1"/>
      <charset val="238"/>
    </font>
    <font>
      <sz val="9"/>
      <color theme="1"/>
      <name val="Times New Roman"/>
      <family val="1"/>
      <charset val="238"/>
    </font>
  </fonts>
  <fills count="10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41"/>
      </patternFill>
    </fill>
    <fill>
      <patternFill patternType="solid">
        <fgColor rgb="FFCCFFFF"/>
        <bgColor indexed="27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CCFFFF"/>
        <bgColor indexed="26"/>
      </patternFill>
    </fill>
    <fill>
      <patternFill patternType="solid">
        <fgColor theme="0"/>
        <bgColor indexed="26"/>
      </patternFill>
    </fill>
  </fills>
  <borders count="5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left"/>
    </xf>
    <xf numFmtId="0" fontId="3" fillId="0" borderId="0" xfId="0" quotePrefix="1" applyFont="1" applyAlignment="1">
      <alignment horizontal="left"/>
    </xf>
    <xf numFmtId="4" fontId="1" fillId="0" borderId="0" xfId="0" applyNumberFormat="1" applyFont="1"/>
    <xf numFmtId="0" fontId="1" fillId="0" borderId="0" xfId="0" applyFont="1" applyBorder="1"/>
    <xf numFmtId="4" fontId="1" fillId="0" borderId="0" xfId="0" applyNumberFormat="1" applyFont="1" applyBorder="1" applyAlignment="1">
      <alignment horizontal="center"/>
    </xf>
    <xf numFmtId="4" fontId="8" fillId="0" borderId="12" xfId="0" applyNumberFormat="1" applyFont="1" applyBorder="1" applyAlignment="1">
      <alignment horizontal="center" vertical="center" wrapText="1"/>
    </xf>
    <xf numFmtId="4" fontId="8" fillId="0" borderId="13" xfId="0" applyNumberFormat="1" applyFont="1" applyBorder="1" applyAlignment="1">
      <alignment horizontal="center" vertical="center" wrapText="1"/>
    </xf>
    <xf numFmtId="4" fontId="7" fillId="0" borderId="12" xfId="0" applyNumberFormat="1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/>
    </xf>
    <xf numFmtId="0" fontId="5" fillId="2" borderId="16" xfId="0" applyFont="1" applyFill="1" applyBorder="1"/>
    <xf numFmtId="0" fontId="6" fillId="2" borderId="17" xfId="0" applyFont="1" applyFill="1" applyBorder="1"/>
    <xf numFmtId="4" fontId="7" fillId="2" borderId="18" xfId="0" applyNumberFormat="1" applyFont="1" applyFill="1" applyBorder="1"/>
    <xf numFmtId="4" fontId="8" fillId="2" borderId="18" xfId="0" applyNumberFormat="1" applyFont="1" applyFill="1" applyBorder="1"/>
    <xf numFmtId="4" fontId="8" fillId="2" borderId="19" xfId="0" applyNumberFormat="1" applyFont="1" applyFill="1" applyBorder="1"/>
    <xf numFmtId="4" fontId="8" fillId="2" borderId="20" xfId="0" applyNumberFormat="1" applyFont="1" applyFill="1" applyBorder="1"/>
    <xf numFmtId="0" fontId="1" fillId="0" borderId="21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23" xfId="0" applyFont="1" applyBorder="1" applyAlignment="1">
      <alignment horizontal="center"/>
    </xf>
    <xf numFmtId="0" fontId="7" fillId="0" borderId="24" xfId="0" applyFont="1" applyBorder="1"/>
    <xf numFmtId="4" fontId="8" fillId="0" borderId="22" xfId="0" applyNumberFormat="1" applyFont="1" applyBorder="1"/>
    <xf numFmtId="4" fontId="8" fillId="0" borderId="23" xfId="0" applyNumberFormat="1" applyFont="1" applyBorder="1"/>
    <xf numFmtId="0" fontId="9" fillId="0" borderId="25" xfId="0" applyFont="1" applyBorder="1" applyAlignment="1">
      <alignment horizontal="center"/>
    </xf>
    <xf numFmtId="0" fontId="7" fillId="0" borderId="26" xfId="0" applyFont="1" applyBorder="1"/>
    <xf numFmtId="0" fontId="7" fillId="0" borderId="25" xfId="0" applyFont="1" applyBorder="1" applyAlignment="1">
      <alignment horizontal="center"/>
    </xf>
    <xf numFmtId="0" fontId="1" fillId="0" borderId="27" xfId="0" applyFont="1" applyBorder="1"/>
    <xf numFmtId="4" fontId="8" fillId="0" borderId="26" xfId="0" applyNumberFormat="1" applyFont="1" applyBorder="1"/>
    <xf numFmtId="4" fontId="8" fillId="0" borderId="25" xfId="0" applyNumberFormat="1" applyFont="1" applyBorder="1"/>
    <xf numFmtId="0" fontId="9" fillId="0" borderId="18" xfId="0" applyFont="1" applyBorder="1" applyAlignment="1">
      <alignment horizontal="center"/>
    </xf>
    <xf numFmtId="0" fontId="7" fillId="0" borderId="18" xfId="0" applyFont="1" applyBorder="1"/>
    <xf numFmtId="0" fontId="1" fillId="0" borderId="18" xfId="0" applyFont="1" applyBorder="1" applyAlignment="1">
      <alignment horizontal="center"/>
    </xf>
    <xf numFmtId="0" fontId="1" fillId="0" borderId="28" xfId="0" applyFont="1" applyBorder="1"/>
    <xf numFmtId="4" fontId="2" fillId="0" borderId="29" xfId="0" applyNumberFormat="1" applyFont="1" applyFill="1" applyBorder="1"/>
    <xf numFmtId="4" fontId="2" fillId="0" borderId="18" xfId="0" applyNumberFormat="1" applyFont="1" applyFill="1" applyBorder="1"/>
    <xf numFmtId="0" fontId="1" fillId="0" borderId="29" xfId="0" applyFont="1" applyBorder="1" applyAlignment="1">
      <alignment horizontal="center"/>
    </xf>
    <xf numFmtId="4" fontId="2" fillId="0" borderId="29" xfId="0" applyNumberFormat="1" applyFont="1" applyBorder="1"/>
    <xf numFmtId="4" fontId="2" fillId="0" borderId="18" xfId="0" applyNumberFormat="1" applyFont="1" applyBorder="1"/>
    <xf numFmtId="0" fontId="7" fillId="0" borderId="30" xfId="0" applyFont="1" applyBorder="1" applyAlignment="1">
      <alignment horizontal="center"/>
    </xf>
    <xf numFmtId="0" fontId="7" fillId="0" borderId="31" xfId="0" applyFont="1" applyBorder="1"/>
    <xf numFmtId="4" fontId="8" fillId="0" borderId="32" xfId="0" applyNumberFormat="1" applyFont="1" applyBorder="1"/>
    <xf numFmtId="4" fontId="8" fillId="0" borderId="33" xfId="0" applyNumberFormat="1" applyFont="1" applyBorder="1"/>
    <xf numFmtId="4" fontId="2" fillId="0" borderId="33" xfId="0" applyNumberFormat="1" applyFont="1" applyBorder="1"/>
    <xf numFmtId="0" fontId="1" fillId="0" borderId="34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37" xfId="0" applyFont="1" applyBorder="1" applyAlignment="1">
      <alignment horizontal="left"/>
    </xf>
    <xf numFmtId="4" fontId="2" fillId="0" borderId="26" xfId="0" applyNumberFormat="1" applyFont="1" applyBorder="1"/>
    <xf numFmtId="4" fontId="2" fillId="0" borderId="25" xfId="0" applyNumberFormat="1" applyFont="1" applyBorder="1"/>
    <xf numFmtId="0" fontId="1" fillId="0" borderId="38" xfId="0" applyFont="1" applyBorder="1"/>
    <xf numFmtId="4" fontId="2" fillId="0" borderId="35" xfId="0" applyNumberFormat="1" applyFont="1" applyBorder="1"/>
    <xf numFmtId="4" fontId="2" fillId="0" borderId="34" xfId="0" applyNumberFormat="1" applyFont="1" applyBorder="1"/>
    <xf numFmtId="0" fontId="1" fillId="0" borderId="33" xfId="0" applyFont="1" applyBorder="1" applyAlignment="1">
      <alignment horizontal="center"/>
    </xf>
    <xf numFmtId="0" fontId="7" fillId="0" borderId="32" xfId="0" applyFont="1" applyBorder="1" applyAlignment="1">
      <alignment horizontal="center"/>
    </xf>
    <xf numFmtId="0" fontId="7" fillId="0" borderId="33" xfId="0" applyFont="1" applyBorder="1" applyAlignment="1">
      <alignment horizontal="center"/>
    </xf>
    <xf numFmtId="0" fontId="7" fillId="0" borderId="39" xfId="0" applyFont="1" applyBorder="1"/>
    <xf numFmtId="0" fontId="1" fillId="0" borderId="7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8" xfId="0" applyFont="1" applyBorder="1"/>
    <xf numFmtId="4" fontId="2" fillId="0" borderId="40" xfId="0" applyNumberFormat="1" applyFont="1" applyBorder="1"/>
    <xf numFmtId="4" fontId="2" fillId="0" borderId="7" xfId="0" applyNumberFormat="1" applyFont="1" applyBorder="1"/>
    <xf numFmtId="0" fontId="1" fillId="0" borderId="18" xfId="0" applyFont="1" applyBorder="1"/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4" fontId="7" fillId="2" borderId="7" xfId="0" applyNumberFormat="1" applyFont="1" applyFill="1" applyBorder="1"/>
    <xf numFmtId="0" fontId="5" fillId="0" borderId="33" xfId="0" applyFont="1" applyBorder="1" applyAlignment="1">
      <alignment horizontal="center"/>
    </xf>
    <xf numFmtId="0" fontId="7" fillId="0" borderId="41" xfId="0" applyFont="1" applyBorder="1"/>
    <xf numFmtId="4" fontId="7" fillId="3" borderId="42" xfId="0" applyNumberFormat="1" applyFont="1" applyFill="1" applyBorder="1"/>
    <xf numFmtId="4" fontId="7" fillId="3" borderId="33" xfId="0" applyNumberFormat="1" applyFont="1" applyFill="1" applyBorder="1"/>
    <xf numFmtId="4" fontId="7" fillId="4" borderId="18" xfId="0" applyNumberFormat="1" applyFont="1" applyFill="1" applyBorder="1"/>
    <xf numFmtId="4" fontId="7" fillId="0" borderId="42" xfId="0" applyNumberFormat="1" applyFont="1" applyFill="1" applyBorder="1"/>
    <xf numFmtId="4" fontId="7" fillId="0" borderId="33" xfId="0" applyNumberFormat="1" applyFont="1" applyFill="1" applyBorder="1"/>
    <xf numFmtId="0" fontId="7" fillId="0" borderId="0" xfId="0" applyFont="1" applyFill="1"/>
    <xf numFmtId="0" fontId="10" fillId="0" borderId="7" xfId="0" applyFont="1" applyBorder="1" applyAlignment="1">
      <alignment horizontal="center"/>
    </xf>
    <xf numFmtId="0" fontId="1" fillId="0" borderId="7" xfId="0" applyFont="1" applyBorder="1"/>
    <xf numFmtId="4" fontId="1" fillId="3" borderId="7" xfId="0" applyNumberFormat="1" applyFont="1" applyFill="1" applyBorder="1"/>
    <xf numFmtId="4" fontId="1" fillId="0" borderId="7" xfId="0" applyNumberFormat="1" applyFont="1" applyFill="1" applyBorder="1"/>
    <xf numFmtId="0" fontId="1" fillId="0" borderId="0" xfId="0" applyFont="1" applyFill="1"/>
    <xf numFmtId="0" fontId="10" fillId="0" borderId="18" xfId="0" applyFont="1" applyBorder="1" applyAlignment="1">
      <alignment horizontal="center"/>
    </xf>
    <xf numFmtId="4" fontId="1" fillId="3" borderId="18" xfId="0" applyNumberFormat="1" applyFont="1" applyFill="1" applyBorder="1"/>
    <xf numFmtId="4" fontId="1" fillId="0" borderId="18" xfId="0" applyNumberFormat="1" applyFont="1" applyFill="1" applyBorder="1"/>
    <xf numFmtId="0" fontId="6" fillId="2" borderId="20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43" xfId="0" applyFont="1" applyFill="1" applyBorder="1"/>
    <xf numFmtId="0" fontId="7" fillId="0" borderId="44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7" fillId="0" borderId="45" xfId="0" applyFont="1" applyBorder="1"/>
    <xf numFmtId="4" fontId="8" fillId="0" borderId="44" xfId="0" applyNumberFormat="1" applyFont="1" applyBorder="1"/>
    <xf numFmtId="4" fontId="8" fillId="0" borderId="21" xfId="0" applyNumberFormat="1" applyFont="1" applyBorder="1"/>
    <xf numFmtId="0" fontId="1" fillId="0" borderId="29" xfId="0" applyFont="1" applyBorder="1"/>
    <xf numFmtId="0" fontId="10" fillId="0" borderId="21" xfId="0" applyFont="1" applyBorder="1" applyAlignment="1">
      <alignment horizontal="center"/>
    </xf>
    <xf numFmtId="0" fontId="7" fillId="0" borderId="21" xfId="0" applyFont="1" applyBorder="1"/>
    <xf numFmtId="4" fontId="7" fillId="5" borderId="18" xfId="0" applyNumberFormat="1" applyFont="1" applyFill="1" applyBorder="1"/>
    <xf numFmtId="0" fontId="1" fillId="6" borderId="0" xfId="0" applyFont="1" applyFill="1" applyBorder="1"/>
    <xf numFmtId="0" fontId="1" fillId="0" borderId="7" xfId="0" applyFont="1" applyBorder="1" applyAlignment="1">
      <alignment wrapText="1"/>
    </xf>
    <xf numFmtId="4" fontId="2" fillId="7" borderId="40" xfId="0" applyNumberFormat="1" applyFont="1" applyFill="1" applyBorder="1"/>
    <xf numFmtId="4" fontId="2" fillId="7" borderId="7" xfId="0" applyNumberFormat="1" applyFont="1" applyFill="1" applyBorder="1"/>
    <xf numFmtId="4" fontId="2" fillId="0" borderId="7" xfId="0" applyNumberFormat="1" applyFont="1" applyFill="1" applyBorder="1"/>
    <xf numFmtId="0" fontId="6" fillId="6" borderId="18" xfId="0" applyFont="1" applyFill="1" applyBorder="1" applyAlignment="1">
      <alignment horizontal="center"/>
    </xf>
    <xf numFmtId="0" fontId="6" fillId="6" borderId="18" xfId="0" applyFont="1" applyFill="1" applyBorder="1"/>
    <xf numFmtId="4" fontId="8" fillId="6" borderId="29" xfId="0" applyNumberFormat="1" applyFont="1" applyFill="1" applyBorder="1"/>
    <xf numFmtId="4" fontId="8" fillId="6" borderId="18" xfId="0" applyNumberFormat="1" applyFont="1" applyFill="1" applyBorder="1"/>
    <xf numFmtId="0" fontId="10" fillId="0" borderId="33" xfId="0" applyFont="1" applyBorder="1" applyAlignment="1">
      <alignment horizontal="center"/>
    </xf>
    <xf numFmtId="0" fontId="7" fillId="0" borderId="33" xfId="0" applyFont="1" applyBorder="1"/>
    <xf numFmtId="0" fontId="9" fillId="0" borderId="7" xfId="0" applyFont="1" applyBorder="1" applyAlignment="1">
      <alignment horizontal="center"/>
    </xf>
    <xf numFmtId="0" fontId="1" fillId="0" borderId="40" xfId="0" applyFont="1" applyBorder="1"/>
    <xf numFmtId="0" fontId="6" fillId="0" borderId="7" xfId="0" applyFont="1" applyFill="1" applyBorder="1" applyAlignment="1">
      <alignment horizontal="center"/>
    </xf>
    <xf numFmtId="0" fontId="1" fillId="0" borderId="40" xfId="0" applyFont="1" applyFill="1" applyBorder="1"/>
    <xf numFmtId="0" fontId="7" fillId="0" borderId="7" xfId="0" applyFont="1" applyBorder="1" applyAlignment="1">
      <alignment horizontal="center"/>
    </xf>
    <xf numFmtId="0" fontId="6" fillId="0" borderId="18" xfId="0" applyFont="1" applyFill="1" applyBorder="1" applyAlignment="1">
      <alignment horizontal="center"/>
    </xf>
    <xf numFmtId="0" fontId="7" fillId="0" borderId="18" xfId="0" applyFont="1" applyFill="1" applyBorder="1"/>
    <xf numFmtId="0" fontId="7" fillId="2" borderId="19" xfId="0" applyFont="1" applyFill="1" applyBorder="1" applyAlignment="1">
      <alignment horizontal="center"/>
    </xf>
    <xf numFmtId="0" fontId="7" fillId="2" borderId="20" xfId="0" applyFont="1" applyFill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1" fillId="0" borderId="46" xfId="0" applyFont="1" applyBorder="1" applyAlignment="1">
      <alignment wrapText="1"/>
    </xf>
    <xf numFmtId="0" fontId="7" fillId="2" borderId="19" xfId="0" applyFont="1" applyFill="1" applyBorder="1"/>
    <xf numFmtId="0" fontId="7" fillId="0" borderId="44" xfId="0" applyFont="1" applyBorder="1"/>
    <xf numFmtId="4" fontId="2" fillId="0" borderId="40" xfId="0" applyNumberFormat="1" applyFont="1" applyBorder="1" applyAlignment="1">
      <alignment horizontal="right"/>
    </xf>
    <xf numFmtId="4" fontId="2" fillId="0" borderId="7" xfId="0" applyNumberFormat="1" applyFont="1" applyBorder="1" applyAlignment="1">
      <alignment horizontal="right"/>
    </xf>
    <xf numFmtId="0" fontId="1" fillId="3" borderId="29" xfId="0" applyFont="1" applyFill="1" applyBorder="1"/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/>
    <xf numFmtId="4" fontId="2" fillId="3" borderId="29" xfId="0" applyNumberFormat="1" applyFont="1" applyFill="1" applyBorder="1"/>
    <xf numFmtId="4" fontId="2" fillId="3" borderId="18" xfId="0" applyNumberFormat="1" applyFont="1" applyFill="1" applyBorder="1"/>
    <xf numFmtId="0" fontId="7" fillId="3" borderId="32" xfId="0" applyFont="1" applyFill="1" applyBorder="1"/>
    <xf numFmtId="0" fontId="7" fillId="3" borderId="33" xfId="0" applyFont="1" applyFill="1" applyBorder="1" applyAlignment="1">
      <alignment horizontal="center"/>
    </xf>
    <xf numFmtId="4" fontId="8" fillId="3" borderId="32" xfId="0" applyNumberFormat="1" applyFont="1" applyFill="1" applyBorder="1"/>
    <xf numFmtId="4" fontId="8" fillId="3" borderId="33" xfId="0" applyNumberFormat="1" applyFont="1" applyFill="1" applyBorder="1"/>
    <xf numFmtId="0" fontId="1" fillId="0" borderId="8" xfId="0" applyFont="1" applyBorder="1" applyAlignment="1">
      <alignment wrapText="1"/>
    </xf>
    <xf numFmtId="0" fontId="10" fillId="0" borderId="34" xfId="0" applyFont="1" applyBorder="1" applyAlignment="1">
      <alignment horizontal="center"/>
    </xf>
    <xf numFmtId="0" fontId="1" fillId="3" borderId="35" xfId="0" applyFont="1" applyFill="1" applyBorder="1"/>
    <xf numFmtId="0" fontId="1" fillId="3" borderId="34" xfId="0" applyFont="1" applyFill="1" applyBorder="1" applyAlignment="1">
      <alignment horizontal="center"/>
    </xf>
    <xf numFmtId="0" fontId="1" fillId="3" borderId="38" xfId="0" applyFont="1" applyFill="1" applyBorder="1"/>
    <xf numFmtId="4" fontId="2" fillId="3" borderId="35" xfId="0" applyNumberFormat="1" applyFont="1" applyFill="1" applyBorder="1"/>
    <xf numFmtId="4" fontId="2" fillId="3" borderId="34" xfId="0" applyNumberFormat="1" applyFont="1" applyFill="1" applyBorder="1"/>
    <xf numFmtId="0" fontId="7" fillId="3" borderId="39" xfId="0" applyFont="1" applyFill="1" applyBorder="1"/>
    <xf numFmtId="0" fontId="1" fillId="0" borderId="28" xfId="0" quotePrefix="1" applyFont="1" applyBorder="1" applyAlignment="1">
      <alignment horizontal="left"/>
    </xf>
    <xf numFmtId="0" fontId="7" fillId="0" borderId="32" xfId="0" applyFont="1" applyBorder="1"/>
    <xf numFmtId="0" fontId="1" fillId="0" borderId="8" xfId="0" quotePrefix="1" applyFont="1" applyBorder="1" applyAlignment="1">
      <alignment horizontal="left"/>
    </xf>
    <xf numFmtId="0" fontId="1" fillId="0" borderId="28" xfId="0" quotePrefix="1" applyFont="1" applyBorder="1" applyAlignment="1">
      <alignment horizontal="left" wrapText="1"/>
    </xf>
    <xf numFmtId="0" fontId="1" fillId="0" borderId="28" xfId="0" applyFont="1" applyBorder="1" applyAlignment="1">
      <alignment wrapText="1"/>
    </xf>
    <xf numFmtId="0" fontId="10" fillId="0" borderId="25" xfId="0" applyFont="1" applyBorder="1" applyAlignment="1">
      <alignment horizontal="center"/>
    </xf>
    <xf numFmtId="0" fontId="7" fillId="0" borderId="35" xfId="0" applyFont="1" applyBorder="1"/>
    <xf numFmtId="0" fontId="6" fillId="2" borderId="18" xfId="0" applyFont="1" applyFill="1" applyBorder="1" applyAlignment="1">
      <alignment horizontal="center"/>
    </xf>
    <xf numFmtId="0" fontId="1" fillId="2" borderId="29" xfId="0" applyFont="1" applyFill="1" applyBorder="1"/>
    <xf numFmtId="0" fontId="1" fillId="2" borderId="18" xfId="0" applyFont="1" applyFill="1" applyBorder="1" applyAlignment="1">
      <alignment horizontal="center"/>
    </xf>
    <xf numFmtId="0" fontId="7" fillId="2" borderId="28" xfId="0" applyFont="1" applyFill="1" applyBorder="1"/>
    <xf numFmtId="0" fontId="9" fillId="2" borderId="20" xfId="0" applyFont="1" applyFill="1" applyBorder="1" applyAlignment="1">
      <alignment horizontal="center"/>
    </xf>
    <xf numFmtId="0" fontId="1" fillId="2" borderId="19" xfId="0" applyFont="1" applyFill="1" applyBorder="1"/>
    <xf numFmtId="0" fontId="1" fillId="2" borderId="20" xfId="0" applyFont="1" applyFill="1" applyBorder="1" applyAlignment="1">
      <alignment horizontal="center"/>
    </xf>
    <xf numFmtId="0" fontId="7" fillId="2" borderId="43" xfId="0" applyFont="1" applyFill="1" applyBorder="1"/>
    <xf numFmtId="0" fontId="7" fillId="0" borderId="22" xfId="0" applyFont="1" applyBorder="1"/>
    <xf numFmtId="0" fontId="7" fillId="0" borderId="47" xfId="0" applyFont="1" applyBorder="1"/>
    <xf numFmtId="4" fontId="7" fillId="2" borderId="20" xfId="0" applyNumberFormat="1" applyFont="1" applyFill="1" applyBorder="1"/>
    <xf numFmtId="0" fontId="6" fillId="6" borderId="23" xfId="0" applyFont="1" applyFill="1" applyBorder="1" applyAlignment="1">
      <alignment horizontal="center"/>
    </xf>
    <xf numFmtId="0" fontId="7" fillId="6" borderId="22" xfId="0" applyFont="1" applyFill="1" applyBorder="1"/>
    <xf numFmtId="0" fontId="7" fillId="6" borderId="23" xfId="0" applyFont="1" applyFill="1" applyBorder="1" applyAlignment="1">
      <alignment horizontal="center"/>
    </xf>
    <xf numFmtId="0" fontId="7" fillId="6" borderId="24" xfId="0" applyFont="1" applyFill="1" applyBorder="1"/>
    <xf numFmtId="4" fontId="8" fillId="6" borderId="22" xfId="0" applyNumberFormat="1" applyFont="1" applyFill="1" applyBorder="1"/>
    <xf numFmtId="4" fontId="7" fillId="2" borderId="23" xfId="0" applyNumberFormat="1" applyFont="1" applyFill="1" applyBorder="1"/>
    <xf numFmtId="4" fontId="8" fillId="6" borderId="23" xfId="0" applyNumberFormat="1" applyFont="1" applyFill="1" applyBorder="1"/>
    <xf numFmtId="0" fontId="6" fillId="6" borderId="7" xfId="0" applyFont="1" applyFill="1" applyBorder="1" applyAlignment="1">
      <alignment horizontal="center"/>
    </xf>
    <xf numFmtId="0" fontId="7" fillId="6" borderId="7" xfId="0" applyFont="1" applyFill="1" applyBorder="1"/>
    <xf numFmtId="0" fontId="1" fillId="6" borderId="7" xfId="0" applyFont="1" applyFill="1" applyBorder="1" applyAlignment="1">
      <alignment horizontal="center"/>
    </xf>
    <xf numFmtId="0" fontId="1" fillId="6" borderId="7" xfId="0" applyFont="1" applyFill="1" applyBorder="1"/>
    <xf numFmtId="4" fontId="8" fillId="6" borderId="7" xfId="0" applyNumberFormat="1" applyFont="1" applyFill="1" applyBorder="1"/>
    <xf numFmtId="4" fontId="2" fillId="6" borderId="7" xfId="0" applyNumberFormat="1" applyFont="1" applyFill="1" applyBorder="1"/>
    <xf numFmtId="0" fontId="7" fillId="6" borderId="18" xfId="0" applyFont="1" applyFill="1" applyBorder="1"/>
    <xf numFmtId="0" fontId="7" fillId="6" borderId="18" xfId="0" applyFont="1" applyFill="1" applyBorder="1" applyAlignment="1">
      <alignment horizontal="center"/>
    </xf>
    <xf numFmtId="0" fontId="9" fillId="0" borderId="33" xfId="0" applyFont="1" applyBorder="1" applyAlignment="1">
      <alignment horizontal="center"/>
    </xf>
    <xf numFmtId="4" fontId="8" fillId="0" borderId="18" xfId="0" applyNumberFormat="1" applyFont="1" applyBorder="1"/>
    <xf numFmtId="0" fontId="7" fillId="0" borderId="40" xfId="0" applyFont="1" applyBorder="1"/>
    <xf numFmtId="0" fontId="1" fillId="0" borderId="8" xfId="0" quotePrefix="1" applyFont="1" applyBorder="1" applyAlignment="1">
      <alignment horizontal="left" wrapText="1"/>
    </xf>
    <xf numFmtId="0" fontId="6" fillId="2" borderId="34" xfId="0" applyFont="1" applyFill="1" applyBorder="1" applyAlignment="1">
      <alignment horizontal="center"/>
    </xf>
    <xf numFmtId="0" fontId="7" fillId="2" borderId="35" xfId="0" applyFont="1" applyFill="1" applyBorder="1"/>
    <xf numFmtId="0" fontId="7" fillId="2" borderId="34" xfId="0" applyFont="1" applyFill="1" applyBorder="1" applyAlignment="1">
      <alignment horizontal="center"/>
    </xf>
    <xf numFmtId="0" fontId="7" fillId="2" borderId="38" xfId="0" applyFont="1" applyFill="1" applyBorder="1"/>
    <xf numFmtId="4" fontId="8" fillId="2" borderId="35" xfId="0" applyNumberFormat="1" applyFont="1" applyFill="1" applyBorder="1"/>
    <xf numFmtId="4" fontId="8" fillId="2" borderId="34" xfId="0" applyNumberFormat="1" applyFont="1" applyFill="1" applyBorder="1"/>
    <xf numFmtId="0" fontId="6" fillId="6" borderId="33" xfId="0" applyFont="1" applyFill="1" applyBorder="1" applyAlignment="1">
      <alignment horizontal="center"/>
    </xf>
    <xf numFmtId="0" fontId="7" fillId="6" borderId="33" xfId="0" applyFont="1" applyFill="1" applyBorder="1"/>
    <xf numFmtId="0" fontId="7" fillId="6" borderId="33" xfId="0" applyFont="1" applyFill="1" applyBorder="1" applyAlignment="1">
      <alignment horizontal="center"/>
    </xf>
    <xf numFmtId="0" fontId="7" fillId="6" borderId="39" xfId="0" applyFont="1" applyFill="1" applyBorder="1"/>
    <xf numFmtId="4" fontId="8" fillId="6" borderId="32" xfId="0" applyNumberFormat="1" applyFont="1" applyFill="1" applyBorder="1"/>
    <xf numFmtId="0" fontId="6" fillId="6" borderId="25" xfId="0" applyFont="1" applyFill="1" applyBorder="1" applyAlignment="1">
      <alignment horizontal="center"/>
    </xf>
    <xf numFmtId="0" fontId="7" fillId="6" borderId="25" xfId="0" applyFont="1" applyFill="1" applyBorder="1"/>
    <xf numFmtId="0" fontId="1" fillId="0" borderId="48" xfId="0" applyFont="1" applyBorder="1" applyAlignment="1">
      <alignment horizontal="center"/>
    </xf>
    <xf numFmtId="0" fontId="1" fillId="0" borderId="37" xfId="0" applyFont="1" applyBorder="1" applyAlignment="1">
      <alignment horizontal="left" wrapText="1"/>
    </xf>
    <xf numFmtId="4" fontId="2" fillId="6" borderId="26" xfId="0" applyNumberFormat="1" applyFont="1" applyFill="1" applyBorder="1"/>
    <xf numFmtId="4" fontId="2" fillId="6" borderId="25" xfId="0" applyNumberFormat="1" applyFont="1" applyFill="1" applyBorder="1"/>
    <xf numFmtId="4" fontId="8" fillId="6" borderId="25" xfId="0" applyNumberFormat="1" applyFont="1" applyFill="1" applyBorder="1"/>
    <xf numFmtId="4" fontId="2" fillId="6" borderId="18" xfId="0" applyNumberFormat="1" applyFont="1" applyFill="1" applyBorder="1"/>
    <xf numFmtId="0" fontId="7" fillId="6" borderId="28" xfId="0" applyFont="1" applyFill="1" applyBorder="1"/>
    <xf numFmtId="0" fontId="7" fillId="2" borderId="20" xfId="0" applyFont="1" applyFill="1" applyBorder="1"/>
    <xf numFmtId="0" fontId="1" fillId="0" borderId="35" xfId="0" applyFont="1" applyBorder="1"/>
    <xf numFmtId="0" fontId="7" fillId="0" borderId="7" xfId="0" applyFont="1" applyBorder="1"/>
    <xf numFmtId="4" fontId="8" fillId="0" borderId="40" xfId="0" applyNumberFormat="1" applyFont="1" applyBorder="1"/>
    <xf numFmtId="4" fontId="8" fillId="0" borderId="7" xfId="0" applyNumberFormat="1" applyFont="1" applyBorder="1"/>
    <xf numFmtId="0" fontId="9" fillId="0" borderId="34" xfId="0" applyFont="1" applyBorder="1" applyAlignment="1">
      <alignment horizontal="center"/>
    </xf>
    <xf numFmtId="4" fontId="2" fillId="0" borderId="28" xfId="0" applyNumberFormat="1" applyFont="1" applyBorder="1"/>
    <xf numFmtId="4" fontId="2" fillId="0" borderId="38" xfId="0" applyNumberFormat="1" applyFont="1" applyBorder="1"/>
    <xf numFmtId="4" fontId="8" fillId="0" borderId="39" xfId="0" applyNumberFormat="1" applyFont="1" applyBorder="1"/>
    <xf numFmtId="4" fontId="8" fillId="0" borderId="45" xfId="0" applyNumberFormat="1" applyFont="1" applyBorder="1"/>
    <xf numFmtId="4" fontId="2" fillId="0" borderId="8" xfId="0" applyNumberFormat="1" applyFont="1" applyBorder="1"/>
    <xf numFmtId="0" fontId="7" fillId="0" borderId="28" xfId="0" applyFont="1" applyBorder="1"/>
    <xf numFmtId="0" fontId="1" fillId="0" borderId="23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4" fontId="8" fillId="0" borderId="27" xfId="0" applyNumberFormat="1" applyFont="1" applyBorder="1"/>
    <xf numFmtId="0" fontId="7" fillId="0" borderId="18" xfId="0" applyFont="1" applyBorder="1" applyAlignment="1">
      <alignment horizontal="center"/>
    </xf>
    <xf numFmtId="0" fontId="7" fillId="0" borderId="38" xfId="0" applyFont="1" applyBorder="1"/>
    <xf numFmtId="0" fontId="7" fillId="0" borderId="28" xfId="0" quotePrefix="1" applyFont="1" applyBorder="1" applyAlignment="1">
      <alignment horizontal="left"/>
    </xf>
    <xf numFmtId="0" fontId="7" fillId="0" borderId="39" xfId="0" quotePrefix="1" applyFont="1" applyBorder="1" applyAlignment="1">
      <alignment horizontal="left"/>
    </xf>
    <xf numFmtId="4" fontId="8" fillId="0" borderId="24" xfId="0" applyNumberFormat="1" applyFont="1" applyBorder="1"/>
    <xf numFmtId="4" fontId="2" fillId="0" borderId="27" xfId="0" applyNumberFormat="1" applyFont="1" applyBorder="1"/>
    <xf numFmtId="0" fontId="7" fillId="0" borderId="39" xfId="0" quotePrefix="1" applyFont="1" applyBorder="1" applyAlignment="1">
      <alignment horizontal="left" wrapText="1"/>
    </xf>
    <xf numFmtId="4" fontId="7" fillId="2" borderId="34" xfId="0" applyNumberFormat="1" applyFont="1" applyFill="1" applyBorder="1"/>
    <xf numFmtId="4" fontId="7" fillId="8" borderId="36" xfId="0" applyNumberFormat="1" applyFont="1" applyFill="1" applyBorder="1"/>
    <xf numFmtId="4" fontId="7" fillId="5" borderId="49" xfId="0" applyNumberFormat="1" applyFont="1" applyFill="1" applyBorder="1"/>
    <xf numFmtId="4" fontId="1" fillId="2" borderId="36" xfId="0" applyNumberFormat="1" applyFont="1" applyFill="1" applyBorder="1"/>
    <xf numFmtId="4" fontId="7" fillId="5" borderId="50" xfId="0" applyNumberFormat="1" applyFont="1" applyFill="1" applyBorder="1"/>
    <xf numFmtId="4" fontId="7" fillId="5" borderId="36" xfId="0" applyNumberFormat="1" applyFont="1" applyFill="1" applyBorder="1"/>
    <xf numFmtId="4" fontId="7" fillId="9" borderId="36" xfId="0" applyNumberFormat="1" applyFont="1" applyFill="1" applyBorder="1"/>
    <xf numFmtId="4" fontId="1" fillId="6" borderId="36" xfId="0" applyNumberFormat="1" applyFont="1" applyFill="1" applyBorder="1"/>
    <xf numFmtId="0" fontId="9" fillId="0" borderId="36" xfId="0" applyFont="1" applyBorder="1" applyAlignment="1">
      <alignment horizontal="center"/>
    </xf>
    <xf numFmtId="0" fontId="1" fillId="0" borderId="36" xfId="0" applyFont="1" applyBorder="1"/>
    <xf numFmtId="4" fontId="2" fillId="7" borderId="36" xfId="0" applyNumberFormat="1" applyFont="1" applyFill="1" applyBorder="1"/>
    <xf numFmtId="4" fontId="1" fillId="7" borderId="36" xfId="0" applyNumberFormat="1" applyFont="1" applyFill="1" applyBorder="1"/>
    <xf numFmtId="4" fontId="1" fillId="0" borderId="36" xfId="0" applyNumberFormat="1" applyFont="1" applyFill="1" applyBorder="1"/>
    <xf numFmtId="4" fontId="2" fillId="9" borderId="36" xfId="0" applyNumberFormat="1" applyFont="1" applyFill="1" applyBorder="1"/>
    <xf numFmtId="4" fontId="1" fillId="9" borderId="36" xfId="0" applyNumberFormat="1" applyFont="1" applyFill="1" applyBorder="1"/>
    <xf numFmtId="0" fontId="1" fillId="0" borderId="51" xfId="0" applyFont="1" applyBorder="1"/>
    <xf numFmtId="0" fontId="10" fillId="0" borderId="36" xfId="0" applyFont="1" applyBorder="1" applyAlignment="1">
      <alignment horizontal="center"/>
    </xf>
    <xf numFmtId="0" fontId="1" fillId="0" borderId="26" xfId="0" applyFont="1" applyBorder="1"/>
    <xf numFmtId="0" fontId="9" fillId="0" borderId="52" xfId="0" applyFont="1" applyBorder="1" applyAlignment="1">
      <alignment horizontal="center"/>
    </xf>
    <xf numFmtId="0" fontId="7" fillId="0" borderId="52" xfId="0" applyFont="1" applyFill="1" applyBorder="1" applyAlignment="1">
      <alignment horizontal="center"/>
    </xf>
    <xf numFmtId="0" fontId="1" fillId="0" borderId="52" xfId="0" applyFont="1" applyBorder="1"/>
    <xf numFmtId="0" fontId="7" fillId="0" borderId="53" xfId="0" applyFont="1" applyBorder="1"/>
    <xf numFmtId="4" fontId="7" fillId="7" borderId="30" xfId="0" applyNumberFormat="1" applyFont="1" applyFill="1" applyBorder="1"/>
    <xf numFmtId="4" fontId="7" fillId="5" borderId="51" xfId="0" applyNumberFormat="1" applyFont="1" applyFill="1" applyBorder="1"/>
    <xf numFmtId="4" fontId="1" fillId="0" borderId="30" xfId="0" applyNumberFormat="1" applyFont="1" applyFill="1" applyBorder="1"/>
    <xf numFmtId="0" fontId="9" fillId="0" borderId="51" xfId="0" applyFont="1" applyBorder="1" applyAlignment="1">
      <alignment horizontal="center"/>
    </xf>
    <xf numFmtId="0" fontId="1" fillId="0" borderId="51" xfId="0" applyFont="1" applyBorder="1" applyAlignment="1">
      <alignment horizontal="center"/>
    </xf>
    <xf numFmtId="4" fontId="1" fillId="7" borderId="51" xfId="0" applyNumberFormat="1" applyFont="1" applyFill="1" applyBorder="1"/>
    <xf numFmtId="4" fontId="1" fillId="0" borderId="51" xfId="0" applyNumberFormat="1" applyFont="1" applyFill="1" applyBorder="1"/>
    <xf numFmtId="0" fontId="1" fillId="0" borderId="37" xfId="0" applyFont="1" applyBorder="1" applyAlignment="1">
      <alignment wrapText="1"/>
    </xf>
    <xf numFmtId="0" fontId="6" fillId="0" borderId="21" xfId="0" applyFont="1" applyFill="1" applyBorder="1" applyAlignment="1">
      <alignment horizontal="center"/>
    </xf>
    <xf numFmtId="0" fontId="7" fillId="0" borderId="22" xfId="0" applyFont="1" applyFill="1" applyBorder="1"/>
    <xf numFmtId="0" fontId="7" fillId="0" borderId="23" xfId="0" applyFont="1" applyFill="1" applyBorder="1" applyAlignment="1">
      <alignment horizontal="center"/>
    </xf>
    <xf numFmtId="0" fontId="7" fillId="0" borderId="24" xfId="0" applyFont="1" applyFill="1" applyBorder="1"/>
    <xf numFmtId="4" fontId="8" fillId="0" borderId="22" xfId="0" applyNumberFormat="1" applyFont="1" applyFill="1" applyBorder="1"/>
    <xf numFmtId="4" fontId="8" fillId="0" borderId="23" xfId="0" applyNumberFormat="1" applyFont="1" applyFill="1" applyBorder="1"/>
    <xf numFmtId="4" fontId="2" fillId="0" borderId="40" xfId="0" applyNumberFormat="1" applyFont="1" applyFill="1" applyBorder="1"/>
    <xf numFmtId="4" fontId="2" fillId="0" borderId="8" xfId="0" applyNumberFormat="1" applyFont="1" applyFill="1" applyBorder="1"/>
    <xf numFmtId="4" fontId="2" fillId="0" borderId="28" xfId="0" applyNumberFormat="1" applyFont="1" applyFill="1" applyBorder="1"/>
    <xf numFmtId="0" fontId="7" fillId="0" borderId="29" xfId="0" applyFont="1" applyFill="1" applyBorder="1"/>
    <xf numFmtId="0" fontId="1" fillId="0" borderId="48" xfId="0" applyFont="1" applyBorder="1" applyAlignment="1">
      <alignment wrapText="1"/>
    </xf>
    <xf numFmtId="0" fontId="1" fillId="0" borderId="36" xfId="0" applyFont="1" applyBorder="1" applyAlignment="1">
      <alignment wrapText="1"/>
    </xf>
    <xf numFmtId="0" fontId="1" fillId="0" borderId="37" xfId="0" quotePrefix="1" applyFont="1" applyBorder="1" applyAlignment="1">
      <alignment horizontal="left" wrapText="1"/>
    </xf>
    <xf numFmtId="4" fontId="8" fillId="0" borderId="29" xfId="0" applyNumberFormat="1" applyFont="1" applyFill="1" applyBorder="1"/>
    <xf numFmtId="4" fontId="8" fillId="0" borderId="28" xfId="0" applyNumberFormat="1" applyFont="1" applyFill="1" applyBorder="1"/>
    <xf numFmtId="4" fontId="8" fillId="0" borderId="18" xfId="0" applyNumberFormat="1" applyFont="1" applyFill="1" applyBorder="1"/>
    <xf numFmtId="0" fontId="7" fillId="0" borderId="35" xfId="0" applyFont="1" applyBorder="1" applyAlignment="1">
      <alignment horizontal="center"/>
    </xf>
    <xf numFmtId="0" fontId="9" fillId="0" borderId="54" xfId="0" applyFont="1" applyBorder="1" applyAlignment="1">
      <alignment horizontal="center"/>
    </xf>
    <xf numFmtId="0" fontId="7" fillId="0" borderId="55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56" xfId="0" applyFont="1" applyBorder="1"/>
    <xf numFmtId="4" fontId="2" fillId="0" borderId="55" xfId="0" applyNumberFormat="1" applyFont="1" applyBorder="1"/>
    <xf numFmtId="4" fontId="2" fillId="0" borderId="56" xfId="0" applyNumberFormat="1" applyFont="1" applyBorder="1"/>
    <xf numFmtId="4" fontId="2" fillId="0" borderId="54" xfId="0" applyNumberFormat="1" applyFont="1" applyBorder="1"/>
    <xf numFmtId="0" fontId="1" fillId="2" borderId="19" xfId="0" applyFont="1" applyFill="1" applyBorder="1" applyAlignment="1">
      <alignment horizontal="center"/>
    </xf>
    <xf numFmtId="0" fontId="7" fillId="2" borderId="43" xfId="0" quotePrefix="1" applyFont="1" applyFill="1" applyBorder="1" applyAlignment="1">
      <alignment horizontal="left"/>
    </xf>
    <xf numFmtId="0" fontId="6" fillId="6" borderId="21" xfId="0" applyFont="1" applyFill="1" applyBorder="1" applyAlignment="1">
      <alignment horizontal="center"/>
    </xf>
    <xf numFmtId="0" fontId="7" fillId="6" borderId="21" xfId="0" applyFont="1" applyFill="1" applyBorder="1"/>
    <xf numFmtId="0" fontId="7" fillId="6" borderId="21" xfId="0" applyFont="1" applyFill="1" applyBorder="1" applyAlignment="1">
      <alignment horizontal="center"/>
    </xf>
    <xf numFmtId="0" fontId="7" fillId="6" borderId="21" xfId="0" quotePrefix="1" applyFont="1" applyFill="1" applyBorder="1" applyAlignment="1">
      <alignment horizontal="left"/>
    </xf>
    <xf numFmtId="4" fontId="8" fillId="6" borderId="21" xfId="0" applyNumberFormat="1" applyFont="1" applyFill="1" applyBorder="1"/>
    <xf numFmtId="0" fontId="7" fillId="6" borderId="18" xfId="0" quotePrefix="1" applyFont="1" applyFill="1" applyBorder="1" applyAlignment="1">
      <alignment horizontal="left"/>
    </xf>
    <xf numFmtId="0" fontId="10" fillId="0" borderId="57" xfId="0" applyFont="1" applyBorder="1" applyAlignment="1">
      <alignment horizontal="center"/>
    </xf>
    <xf numFmtId="0" fontId="1" fillId="0" borderId="57" xfId="0" applyFont="1" applyBorder="1"/>
    <xf numFmtId="0" fontId="1" fillId="0" borderId="3" xfId="0" applyFont="1" applyBorder="1" applyAlignment="1">
      <alignment horizontal="center"/>
    </xf>
    <xf numFmtId="0" fontId="6" fillId="0" borderId="2" xfId="0" applyFont="1" applyBorder="1"/>
    <xf numFmtId="4" fontId="11" fillId="0" borderId="3" xfId="0" applyNumberFormat="1" applyFont="1" applyBorder="1"/>
    <xf numFmtId="4" fontId="11" fillId="0" borderId="2" xfId="0" applyNumberFormat="1" applyFont="1" applyBorder="1"/>
    <xf numFmtId="4" fontId="6" fillId="2" borderId="57" xfId="0" applyNumberFormat="1" applyFont="1" applyFill="1" applyBorder="1"/>
    <xf numFmtId="4" fontId="11" fillId="0" borderId="57" xfId="0" applyNumberFormat="1" applyFont="1" applyBorder="1"/>
    <xf numFmtId="4" fontId="6" fillId="2" borderId="58" xfId="0" applyNumberFormat="1" applyFont="1" applyFill="1" applyBorder="1"/>
    <xf numFmtId="0" fontId="1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8" xfId="0" applyFont="1" applyBorder="1" applyAlignment="1">
      <alignment wrapText="1"/>
    </xf>
    <xf numFmtId="4" fontId="13" fillId="0" borderId="40" xfId="0" applyNumberFormat="1" applyFont="1" applyBorder="1" applyAlignment="1">
      <alignment horizontal="right"/>
    </xf>
    <xf numFmtId="4" fontId="13" fillId="0" borderId="8" xfId="0" applyNumberFormat="1" applyFont="1" applyBorder="1" applyAlignment="1">
      <alignment horizontal="right"/>
    </xf>
    <xf numFmtId="4" fontId="8" fillId="2" borderId="7" xfId="0" applyNumberFormat="1" applyFont="1" applyFill="1" applyBorder="1" applyAlignment="1">
      <alignment horizontal="right"/>
    </xf>
    <xf numFmtId="4" fontId="13" fillId="0" borderId="7" xfId="0" applyNumberFormat="1" applyFont="1" applyBorder="1" applyAlignment="1">
      <alignment horizontal="right"/>
    </xf>
    <xf numFmtId="0" fontId="12" fillId="0" borderId="28" xfId="0" applyFont="1" applyBorder="1" applyAlignment="1">
      <alignment wrapText="1"/>
    </xf>
    <xf numFmtId="4" fontId="13" fillId="0" borderId="29" xfId="0" applyNumberFormat="1" applyFont="1" applyBorder="1" applyAlignment="1">
      <alignment horizontal="right"/>
    </xf>
    <xf numFmtId="4" fontId="13" fillId="0" borderId="28" xfId="0" applyNumberFormat="1" applyFont="1" applyBorder="1" applyAlignment="1">
      <alignment horizontal="right"/>
    </xf>
    <xf numFmtId="4" fontId="8" fillId="2" borderId="18" xfId="0" applyNumberFormat="1" applyFont="1" applyFill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0" fontId="4" fillId="0" borderId="28" xfId="0" applyFont="1" applyBorder="1" applyAlignment="1">
      <alignment wrapText="1"/>
    </xf>
    <xf numFmtId="0" fontId="4" fillId="0" borderId="28" xfId="0" quotePrefix="1" applyFont="1" applyBorder="1" applyAlignment="1">
      <alignment horizontal="left" wrapText="1"/>
    </xf>
    <xf numFmtId="0" fontId="4" fillId="0" borderId="37" xfId="0" quotePrefix="1" applyFont="1" applyBorder="1" applyAlignment="1">
      <alignment horizontal="left" wrapText="1"/>
    </xf>
    <xf numFmtId="4" fontId="8" fillId="0" borderId="29" xfId="0" applyNumberFormat="1" applyFont="1" applyBorder="1"/>
    <xf numFmtId="4" fontId="8" fillId="0" borderId="28" xfId="0" applyNumberFormat="1" applyFont="1" applyBorder="1"/>
    <xf numFmtId="0" fontId="7" fillId="0" borderId="0" xfId="0" applyFont="1" applyBorder="1"/>
    <xf numFmtId="4" fontId="7" fillId="0" borderId="0" xfId="0" applyNumberFormat="1" applyFont="1" applyBorder="1"/>
    <xf numFmtId="4" fontId="1" fillId="0" borderId="0" xfId="0" applyNumberFormat="1" applyFont="1" applyBorder="1"/>
    <xf numFmtId="0" fontId="4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/>
    </xf>
    <xf numFmtId="4" fontId="6" fillId="0" borderId="3" xfId="0" applyNumberFormat="1" applyFont="1" applyBorder="1" applyAlignment="1">
      <alignment horizontal="center" vertical="center"/>
    </xf>
    <xf numFmtId="0" fontId="0" fillId="0" borderId="4" xfId="0" applyBorder="1" applyAlignment="1"/>
    <xf numFmtId="4" fontId="7" fillId="0" borderId="6" xfId="0" applyNumberFormat="1" applyFont="1" applyBorder="1" applyAlignment="1">
      <alignment horizontal="center" vertical="center" wrapText="1"/>
    </xf>
    <xf numFmtId="4" fontId="7" fillId="0" borderId="12" xfId="0" applyNumberFormat="1" applyFont="1" applyBorder="1" applyAlignment="1">
      <alignment horizontal="center" vertical="center" wrapText="1"/>
    </xf>
    <xf numFmtId="4" fontId="7" fillId="0" borderId="7" xfId="0" applyNumberFormat="1" applyFont="1" applyBorder="1" applyAlignment="1">
      <alignment horizontal="center" vertical="center"/>
    </xf>
    <xf numFmtId="4" fontId="7" fillId="0" borderId="8" xfId="0" applyNumberFormat="1" applyFont="1" applyBorder="1" applyAlignment="1">
      <alignment horizontal="center" vertical="center"/>
    </xf>
    <xf numFmtId="4" fontId="7" fillId="0" borderId="9" xfId="0" applyNumberFormat="1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/>
    </xf>
    <xf numFmtId="4" fontId="7" fillId="0" borderId="14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ydatki%2019.08.2013r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kusz9"/>
      <sheetName val="Arkusz8"/>
      <sheetName val="Arkusz7"/>
      <sheetName val="Arkusz6"/>
      <sheetName val="Arkusz5"/>
      <sheetName val="Arkusz4"/>
      <sheetName val="Arkusz3"/>
      <sheetName val="Arkusz2"/>
      <sheetName val="Arkusz1"/>
    </sheetNames>
    <sheetDataSet>
      <sheetData sheetId="0"/>
      <sheetData sheetId="1">
        <row r="10">
          <cell r="I10">
            <v>310968.21999999997</v>
          </cell>
          <cell r="N10">
            <v>860968.22</v>
          </cell>
        </row>
        <row r="11">
          <cell r="I11">
            <v>22000</v>
          </cell>
          <cell r="N11">
            <v>22000</v>
          </cell>
        </row>
        <row r="13">
          <cell r="I13">
            <v>22000</v>
          </cell>
          <cell r="N13">
            <v>22000</v>
          </cell>
        </row>
        <row r="15">
          <cell r="I15">
            <v>16500</v>
          </cell>
          <cell r="N15">
            <v>16500</v>
          </cell>
        </row>
        <row r="16">
          <cell r="I16">
            <v>16500</v>
          </cell>
          <cell r="N16">
            <v>16500</v>
          </cell>
        </row>
        <row r="18">
          <cell r="I18">
            <v>11745.1</v>
          </cell>
          <cell r="N18">
            <v>11745.1</v>
          </cell>
        </row>
        <row r="19">
          <cell r="I19">
            <v>11745.1</v>
          </cell>
          <cell r="N19">
            <v>11745.1</v>
          </cell>
        </row>
        <row r="21">
          <cell r="I21">
            <v>0</v>
          </cell>
          <cell r="N21">
            <v>550000</v>
          </cell>
        </row>
        <row r="22">
          <cell r="I22">
            <v>0</v>
          </cell>
          <cell r="N22">
            <v>156250</v>
          </cell>
        </row>
        <row r="23">
          <cell r="I23">
            <v>0</v>
          </cell>
          <cell r="N23">
            <v>254250</v>
          </cell>
        </row>
        <row r="24">
          <cell r="I24">
            <v>0</v>
          </cell>
          <cell r="N24">
            <v>139500</v>
          </cell>
        </row>
        <row r="26">
          <cell r="I26">
            <v>260723.12</v>
          </cell>
          <cell r="N26">
            <v>260723.12</v>
          </cell>
        </row>
        <row r="27">
          <cell r="I27">
            <v>525.87</v>
          </cell>
          <cell r="N27">
            <v>525.87</v>
          </cell>
        </row>
        <row r="28">
          <cell r="I28">
            <v>75.34</v>
          </cell>
          <cell r="N28">
            <v>75.34</v>
          </cell>
        </row>
        <row r="29">
          <cell r="I29">
            <v>3075.23</v>
          </cell>
          <cell r="N29">
            <v>3075.23</v>
          </cell>
        </row>
        <row r="30">
          <cell r="I30">
            <v>483.57</v>
          </cell>
          <cell r="N30">
            <v>483.57</v>
          </cell>
        </row>
        <row r="31">
          <cell r="I31">
            <v>946.2</v>
          </cell>
          <cell r="N31">
            <v>946.2</v>
          </cell>
        </row>
        <row r="32">
          <cell r="I32">
            <v>255616.91</v>
          </cell>
          <cell r="N32">
            <v>255616.91</v>
          </cell>
        </row>
        <row r="34">
          <cell r="I34">
            <v>10000</v>
          </cell>
          <cell r="N34">
            <v>10000</v>
          </cell>
        </row>
        <row r="35">
          <cell r="I35">
            <v>10000</v>
          </cell>
          <cell r="N35">
            <v>10000</v>
          </cell>
        </row>
        <row r="36">
          <cell r="I36">
            <v>2000</v>
          </cell>
          <cell r="N36">
            <v>2000</v>
          </cell>
        </row>
        <row r="37">
          <cell r="I37">
            <v>8000</v>
          </cell>
          <cell r="N37">
            <v>8000</v>
          </cell>
        </row>
        <row r="39">
          <cell r="I39">
            <v>510600</v>
          </cell>
          <cell r="N39">
            <v>1818600</v>
          </cell>
        </row>
        <row r="40">
          <cell r="I40">
            <v>0</v>
          </cell>
          <cell r="N40">
            <v>60000</v>
          </cell>
        </row>
        <row r="41">
          <cell r="I41">
            <v>0</v>
          </cell>
          <cell r="N41">
            <v>60000</v>
          </cell>
        </row>
        <row r="43">
          <cell r="I43">
            <v>430600</v>
          </cell>
          <cell r="N43">
            <v>1678600</v>
          </cell>
        </row>
        <row r="44">
          <cell r="I44">
            <v>15000</v>
          </cell>
          <cell r="N44">
            <v>15000</v>
          </cell>
        </row>
        <row r="45">
          <cell r="I45">
            <v>47000</v>
          </cell>
          <cell r="N45">
            <v>47000</v>
          </cell>
        </row>
        <row r="46">
          <cell r="I46">
            <v>106000</v>
          </cell>
          <cell r="N46">
            <v>106000</v>
          </cell>
        </row>
        <row r="47">
          <cell r="I47">
            <v>259000</v>
          </cell>
          <cell r="N47">
            <v>259000</v>
          </cell>
        </row>
        <row r="48">
          <cell r="I48">
            <v>3600</v>
          </cell>
          <cell r="N48">
            <v>3600</v>
          </cell>
        </row>
        <row r="49">
          <cell r="I49">
            <v>0</v>
          </cell>
          <cell r="N49">
            <v>1248000</v>
          </cell>
        </row>
        <row r="51">
          <cell r="I51">
            <v>80000</v>
          </cell>
          <cell r="N51">
            <v>80000</v>
          </cell>
        </row>
        <row r="53">
          <cell r="I53">
            <v>80000</v>
          </cell>
          <cell r="N53">
            <v>80000</v>
          </cell>
        </row>
        <row r="55">
          <cell r="I55">
            <v>40000</v>
          </cell>
          <cell r="N55">
            <v>65000</v>
          </cell>
        </row>
        <row r="56">
          <cell r="I56">
            <v>40000</v>
          </cell>
          <cell r="N56">
            <v>65000</v>
          </cell>
        </row>
        <row r="57">
          <cell r="I57">
            <v>500</v>
          </cell>
          <cell r="N57">
            <v>500</v>
          </cell>
        </row>
        <row r="58">
          <cell r="I58">
            <v>34500</v>
          </cell>
          <cell r="N58">
            <v>34500</v>
          </cell>
        </row>
        <row r="59">
          <cell r="I59">
            <v>5000</v>
          </cell>
          <cell r="N59">
            <v>5000</v>
          </cell>
        </row>
        <row r="60">
          <cell r="I60">
            <v>0</v>
          </cell>
          <cell r="N60">
            <v>25000</v>
          </cell>
        </row>
        <row r="62">
          <cell r="I62">
            <v>120300</v>
          </cell>
          <cell r="N62">
            <v>120300</v>
          </cell>
        </row>
        <row r="63">
          <cell r="I63">
            <v>120300</v>
          </cell>
          <cell r="N63">
            <v>120300</v>
          </cell>
        </row>
        <row r="64">
          <cell r="I64">
            <v>1600</v>
          </cell>
          <cell r="N64">
            <v>1600</v>
          </cell>
        </row>
        <row r="65">
          <cell r="I65">
            <v>118700</v>
          </cell>
          <cell r="N65">
            <v>118700</v>
          </cell>
        </row>
        <row r="67">
          <cell r="I67">
            <v>2080275.8</v>
          </cell>
          <cell r="N67">
            <v>2093275.8</v>
          </cell>
        </row>
        <row r="68">
          <cell r="I68">
            <v>54800</v>
          </cell>
          <cell r="N68">
            <v>54800</v>
          </cell>
        </row>
        <row r="69">
          <cell r="I69">
            <v>46617</v>
          </cell>
          <cell r="N69">
            <v>46617</v>
          </cell>
        </row>
        <row r="70">
          <cell r="I70">
            <v>7040</v>
          </cell>
          <cell r="N70">
            <v>7040</v>
          </cell>
        </row>
        <row r="71">
          <cell r="I71">
            <v>1143</v>
          </cell>
          <cell r="N71">
            <v>1143</v>
          </cell>
        </row>
        <row r="73">
          <cell r="I73">
            <v>0</v>
          </cell>
          <cell r="N73">
            <v>5000</v>
          </cell>
        </row>
        <row r="74">
          <cell r="I74">
            <v>0</v>
          </cell>
          <cell r="N74">
            <v>5000</v>
          </cell>
        </row>
        <row r="76">
          <cell r="I76">
            <v>99200</v>
          </cell>
          <cell r="N76">
            <v>99200</v>
          </cell>
        </row>
        <row r="77">
          <cell r="I77">
            <v>94500</v>
          </cell>
          <cell r="N77">
            <v>94500</v>
          </cell>
        </row>
        <row r="78">
          <cell r="I78">
            <v>910</v>
          </cell>
          <cell r="N78">
            <v>910</v>
          </cell>
        </row>
        <row r="79">
          <cell r="I79">
            <v>2500</v>
          </cell>
          <cell r="N79">
            <v>2500</v>
          </cell>
        </row>
        <row r="80">
          <cell r="I80">
            <v>1290</v>
          </cell>
          <cell r="N80">
            <v>1290</v>
          </cell>
        </row>
        <row r="82">
          <cell r="I82">
            <v>1858431.8</v>
          </cell>
          <cell r="N82">
            <v>1866431.8</v>
          </cell>
        </row>
        <row r="83">
          <cell r="I83">
            <v>3108</v>
          </cell>
          <cell r="N83">
            <v>3108</v>
          </cell>
        </row>
        <row r="84">
          <cell r="I84">
            <v>986006</v>
          </cell>
          <cell r="N84">
            <v>986006</v>
          </cell>
        </row>
        <row r="85">
          <cell r="I85">
            <v>74629</v>
          </cell>
          <cell r="N85">
            <v>74629</v>
          </cell>
        </row>
        <row r="86">
          <cell r="I86">
            <v>36000</v>
          </cell>
          <cell r="N86">
            <v>36000</v>
          </cell>
        </row>
        <row r="87">
          <cell r="I87">
            <v>180202.73</v>
          </cell>
          <cell r="N87">
            <v>180202.73</v>
          </cell>
        </row>
        <row r="88">
          <cell r="I88">
            <v>25544</v>
          </cell>
          <cell r="N88">
            <v>25544</v>
          </cell>
        </row>
        <row r="89">
          <cell r="I89">
            <v>20000</v>
          </cell>
          <cell r="N89">
            <v>20000</v>
          </cell>
        </row>
        <row r="90">
          <cell r="I90">
            <v>11800</v>
          </cell>
          <cell r="N90">
            <v>11800</v>
          </cell>
        </row>
        <row r="91">
          <cell r="I91">
            <v>101300</v>
          </cell>
          <cell r="N91">
            <v>101300</v>
          </cell>
        </row>
        <row r="92">
          <cell r="I92">
            <v>1000</v>
          </cell>
          <cell r="N92">
            <v>1000</v>
          </cell>
        </row>
        <row r="93">
          <cell r="I93">
            <v>11000</v>
          </cell>
          <cell r="N93">
            <v>11000</v>
          </cell>
        </row>
        <row r="94">
          <cell r="I94">
            <v>87100</v>
          </cell>
          <cell r="N94">
            <v>87100</v>
          </cell>
        </row>
        <row r="95">
          <cell r="I95">
            <v>20762.5</v>
          </cell>
          <cell r="N95">
            <v>20762.5</v>
          </cell>
        </row>
        <row r="96">
          <cell r="I96">
            <v>200</v>
          </cell>
          <cell r="N96">
            <v>200</v>
          </cell>
        </row>
        <row r="97">
          <cell r="I97">
            <v>187013.2</v>
          </cell>
          <cell r="N97">
            <v>187013.2</v>
          </cell>
        </row>
        <row r="98">
          <cell r="I98">
            <v>2500</v>
          </cell>
          <cell r="N98">
            <v>2500</v>
          </cell>
        </row>
        <row r="99">
          <cell r="I99">
            <v>3500</v>
          </cell>
          <cell r="N99">
            <v>3500</v>
          </cell>
        </row>
        <row r="100">
          <cell r="I100">
            <v>10500</v>
          </cell>
          <cell r="N100">
            <v>10500</v>
          </cell>
        </row>
        <row r="101">
          <cell r="I101">
            <v>21500</v>
          </cell>
          <cell r="N101">
            <v>21500</v>
          </cell>
        </row>
        <row r="102">
          <cell r="I102">
            <v>14035</v>
          </cell>
          <cell r="N102">
            <v>14035</v>
          </cell>
        </row>
        <row r="103">
          <cell r="I103">
            <v>27530.6</v>
          </cell>
          <cell r="N103">
            <v>27530.6</v>
          </cell>
        </row>
        <row r="104">
          <cell r="I104">
            <v>3000.77</v>
          </cell>
          <cell r="N104">
            <v>3000.77</v>
          </cell>
        </row>
        <row r="105">
          <cell r="I105">
            <v>17000</v>
          </cell>
          <cell r="N105">
            <v>17000</v>
          </cell>
        </row>
        <row r="106">
          <cell r="I106">
            <v>13200</v>
          </cell>
          <cell r="N106">
            <v>13200</v>
          </cell>
        </row>
        <row r="107">
          <cell r="I107">
            <v>0</v>
          </cell>
          <cell r="N107">
            <v>8000</v>
          </cell>
        </row>
        <row r="109">
          <cell r="I109">
            <v>10000</v>
          </cell>
          <cell r="N109">
            <v>10000</v>
          </cell>
        </row>
        <row r="110">
          <cell r="I110">
            <v>1500</v>
          </cell>
          <cell r="N110">
            <v>1500</v>
          </cell>
        </row>
        <row r="111">
          <cell r="I111">
            <v>8500</v>
          </cell>
          <cell r="N111">
            <v>8500</v>
          </cell>
        </row>
        <row r="113">
          <cell r="I113">
            <v>57844</v>
          </cell>
          <cell r="N113">
            <v>57844</v>
          </cell>
        </row>
        <row r="114">
          <cell r="I114">
            <v>43500</v>
          </cell>
          <cell r="N114">
            <v>43500</v>
          </cell>
        </row>
        <row r="115">
          <cell r="I115">
            <v>1580</v>
          </cell>
          <cell r="N115">
            <v>1580</v>
          </cell>
        </row>
        <row r="116">
          <cell r="I116">
            <v>60</v>
          </cell>
          <cell r="N116">
            <v>60</v>
          </cell>
        </row>
        <row r="117">
          <cell r="I117">
            <v>12704</v>
          </cell>
          <cell r="N117">
            <v>12704</v>
          </cell>
        </row>
        <row r="120">
          <cell r="I120">
            <v>1100</v>
          </cell>
          <cell r="N120">
            <v>1100</v>
          </cell>
        </row>
        <row r="121">
          <cell r="I121">
            <v>1100</v>
          </cell>
          <cell r="N121">
            <v>1100</v>
          </cell>
        </row>
        <row r="122">
          <cell r="I122">
            <v>600</v>
          </cell>
          <cell r="N122">
            <v>600</v>
          </cell>
        </row>
        <row r="123">
          <cell r="I123">
            <v>500</v>
          </cell>
          <cell r="N123">
            <v>500</v>
          </cell>
        </row>
        <row r="125">
          <cell r="I125">
            <v>127470.23</v>
          </cell>
          <cell r="N125">
            <v>164970.22999999998</v>
          </cell>
        </row>
        <row r="126">
          <cell r="I126">
            <v>0</v>
          </cell>
          <cell r="N126">
            <v>37500</v>
          </cell>
        </row>
        <row r="127">
          <cell r="I127">
            <v>0</v>
          </cell>
          <cell r="N127">
            <v>37500</v>
          </cell>
        </row>
        <row r="129">
          <cell r="I129">
            <v>84870.23</v>
          </cell>
          <cell r="N129">
            <v>84870.23</v>
          </cell>
        </row>
        <row r="130">
          <cell r="I130">
            <v>8000</v>
          </cell>
          <cell r="N130">
            <v>8000</v>
          </cell>
        </row>
        <row r="131">
          <cell r="I131">
            <v>200</v>
          </cell>
          <cell r="N131">
            <v>200</v>
          </cell>
        </row>
        <row r="132">
          <cell r="I132">
            <v>10440</v>
          </cell>
          <cell r="N132">
            <v>10440</v>
          </cell>
        </row>
        <row r="133">
          <cell r="I133">
            <v>16830.23</v>
          </cell>
          <cell r="N133">
            <v>16830.23</v>
          </cell>
        </row>
        <row r="134">
          <cell r="I134">
            <v>1000</v>
          </cell>
          <cell r="N134">
            <v>1000</v>
          </cell>
        </row>
        <row r="135">
          <cell r="I135">
            <v>300</v>
          </cell>
          <cell r="N135">
            <v>300</v>
          </cell>
        </row>
        <row r="136">
          <cell r="I136">
            <v>16000</v>
          </cell>
          <cell r="N136">
            <v>16000</v>
          </cell>
        </row>
        <row r="137">
          <cell r="I137">
            <v>2500</v>
          </cell>
          <cell r="N137">
            <v>2500</v>
          </cell>
        </row>
        <row r="138">
          <cell r="I138">
            <v>6280</v>
          </cell>
          <cell r="N138">
            <v>6280</v>
          </cell>
        </row>
        <row r="139">
          <cell r="I139">
            <v>7220</v>
          </cell>
          <cell r="N139">
            <v>7220</v>
          </cell>
        </row>
        <row r="140">
          <cell r="I140">
            <v>1500</v>
          </cell>
          <cell r="N140">
            <v>1500</v>
          </cell>
        </row>
        <row r="141">
          <cell r="I141">
            <v>300</v>
          </cell>
          <cell r="N141">
            <v>300</v>
          </cell>
        </row>
        <row r="142">
          <cell r="I142">
            <v>13800</v>
          </cell>
          <cell r="N142">
            <v>13800</v>
          </cell>
        </row>
        <row r="143">
          <cell r="I143">
            <v>500</v>
          </cell>
          <cell r="N143">
            <v>500</v>
          </cell>
        </row>
        <row r="145">
          <cell r="I145">
            <v>2100</v>
          </cell>
          <cell r="N145">
            <v>2100</v>
          </cell>
        </row>
        <row r="146">
          <cell r="I146">
            <v>1300</v>
          </cell>
          <cell r="N146">
            <v>1300</v>
          </cell>
        </row>
        <row r="147">
          <cell r="I147">
            <v>300</v>
          </cell>
          <cell r="N147">
            <v>300</v>
          </cell>
        </row>
        <row r="148">
          <cell r="I148">
            <v>500</v>
          </cell>
          <cell r="N148">
            <v>500</v>
          </cell>
        </row>
        <row r="150">
          <cell r="I150">
            <v>40500</v>
          </cell>
          <cell r="N150">
            <v>40500</v>
          </cell>
        </row>
        <row r="151">
          <cell r="I151">
            <v>9450</v>
          </cell>
          <cell r="N151">
            <v>9450</v>
          </cell>
        </row>
        <row r="152">
          <cell r="I152">
            <v>1400</v>
          </cell>
          <cell r="N152">
            <v>1400</v>
          </cell>
        </row>
        <row r="153">
          <cell r="I153">
            <v>500</v>
          </cell>
          <cell r="N153">
            <v>500</v>
          </cell>
        </row>
        <row r="154">
          <cell r="I154">
            <v>150</v>
          </cell>
          <cell r="N154">
            <v>150</v>
          </cell>
        </row>
        <row r="155">
          <cell r="I155">
            <v>29000</v>
          </cell>
          <cell r="N155">
            <v>29000</v>
          </cell>
        </row>
        <row r="157">
          <cell r="I157">
            <v>143450.9</v>
          </cell>
          <cell r="N157">
            <v>143450.9</v>
          </cell>
        </row>
        <row r="158">
          <cell r="I158">
            <v>143450.9</v>
          </cell>
          <cell r="N158">
            <v>143450.9</v>
          </cell>
        </row>
        <row r="160">
          <cell r="I160">
            <v>143450.9</v>
          </cell>
          <cell r="N160">
            <v>143450.9</v>
          </cell>
        </row>
        <row r="162">
          <cell r="I162">
            <v>104300</v>
          </cell>
          <cell r="N162">
            <v>104300</v>
          </cell>
        </row>
        <row r="163">
          <cell r="I163">
            <v>8000</v>
          </cell>
          <cell r="N163">
            <v>8000</v>
          </cell>
        </row>
        <row r="164">
          <cell r="I164">
            <v>1636.18</v>
          </cell>
          <cell r="N164">
            <v>1636.18</v>
          </cell>
        </row>
        <row r="165">
          <cell r="I165">
            <v>6363.82</v>
          </cell>
          <cell r="N165">
            <v>6363.82</v>
          </cell>
        </row>
        <row r="167">
          <cell r="I167">
            <v>96300</v>
          </cell>
          <cell r="N167">
            <v>96300</v>
          </cell>
        </row>
        <row r="168">
          <cell r="I168">
            <v>96300</v>
          </cell>
          <cell r="N168">
            <v>96300</v>
          </cell>
        </row>
        <row r="170">
          <cell r="I170">
            <v>6805877.8300000001</v>
          </cell>
          <cell r="N170">
            <v>6805877.8300000001</v>
          </cell>
        </row>
        <row r="171">
          <cell r="I171">
            <v>3378913.52</v>
          </cell>
          <cell r="N171">
            <v>3378913.52</v>
          </cell>
        </row>
        <row r="174">
          <cell r="I174">
            <v>414017.52</v>
          </cell>
          <cell r="N174">
            <v>414017.52</v>
          </cell>
        </row>
        <row r="175">
          <cell r="I175">
            <v>183182</v>
          </cell>
          <cell r="N175">
            <v>183182</v>
          </cell>
        </row>
        <row r="176">
          <cell r="I176">
            <v>1803205</v>
          </cell>
          <cell r="N176">
            <v>1803205</v>
          </cell>
        </row>
        <row r="177">
          <cell r="I177">
            <v>142665</v>
          </cell>
          <cell r="N177">
            <v>142665</v>
          </cell>
        </row>
        <row r="178">
          <cell r="I178">
            <v>357461</v>
          </cell>
          <cell r="N178">
            <v>357461</v>
          </cell>
        </row>
        <row r="179">
          <cell r="I179">
            <v>50956</v>
          </cell>
          <cell r="N179">
            <v>50956</v>
          </cell>
        </row>
        <row r="180">
          <cell r="I180">
            <v>3500</v>
          </cell>
          <cell r="N180">
            <v>3500</v>
          </cell>
        </row>
        <row r="181">
          <cell r="I181">
            <v>36610</v>
          </cell>
          <cell r="N181">
            <v>36610</v>
          </cell>
        </row>
        <row r="182">
          <cell r="I182">
            <v>4600</v>
          </cell>
          <cell r="N182">
            <v>4600</v>
          </cell>
        </row>
        <row r="183">
          <cell r="I183">
            <v>88300</v>
          </cell>
          <cell r="N183">
            <v>88300</v>
          </cell>
        </row>
        <row r="184">
          <cell r="I184">
            <v>135140</v>
          </cell>
          <cell r="N184">
            <v>135140</v>
          </cell>
        </row>
        <row r="185">
          <cell r="I185">
            <v>6120</v>
          </cell>
          <cell r="N185">
            <v>6120</v>
          </cell>
        </row>
        <row r="186">
          <cell r="I186">
            <v>30213</v>
          </cell>
          <cell r="N186">
            <v>30213</v>
          </cell>
        </row>
        <row r="187">
          <cell r="I187">
            <v>702</v>
          </cell>
          <cell r="N187">
            <v>702</v>
          </cell>
        </row>
        <row r="188">
          <cell r="I188">
            <v>3150</v>
          </cell>
          <cell r="N188">
            <v>3150</v>
          </cell>
        </row>
        <row r="189">
          <cell r="I189">
            <v>5040</v>
          </cell>
          <cell r="N189">
            <v>5040</v>
          </cell>
        </row>
        <row r="190">
          <cell r="I190">
            <v>2321</v>
          </cell>
          <cell r="N190">
            <v>2321</v>
          </cell>
        </row>
        <row r="191">
          <cell r="I191">
            <v>110524</v>
          </cell>
          <cell r="N191">
            <v>110524</v>
          </cell>
        </row>
        <row r="192">
          <cell r="I192">
            <v>227</v>
          </cell>
          <cell r="N192">
            <v>227</v>
          </cell>
        </row>
        <row r="193">
          <cell r="I193">
            <v>980</v>
          </cell>
          <cell r="N193">
            <v>980</v>
          </cell>
        </row>
        <row r="195">
          <cell r="I195">
            <v>145253.13</v>
          </cell>
          <cell r="N195">
            <v>145253.13</v>
          </cell>
        </row>
        <row r="198">
          <cell r="I198">
            <v>48392.13</v>
          </cell>
          <cell r="N198">
            <v>48392.13</v>
          </cell>
        </row>
        <row r="199">
          <cell r="I199">
            <v>7818</v>
          </cell>
          <cell r="N199">
            <v>7818</v>
          </cell>
        </row>
        <row r="200">
          <cell r="I200">
            <v>53924</v>
          </cell>
          <cell r="N200">
            <v>53924</v>
          </cell>
        </row>
        <row r="201">
          <cell r="I201">
            <v>5540</v>
          </cell>
          <cell r="N201">
            <v>5540</v>
          </cell>
        </row>
        <row r="202">
          <cell r="I202">
            <v>11535</v>
          </cell>
          <cell r="N202">
            <v>11535</v>
          </cell>
        </row>
        <row r="203">
          <cell r="I203">
            <v>1644</v>
          </cell>
          <cell r="N203">
            <v>1644</v>
          </cell>
        </row>
        <row r="204">
          <cell r="I204">
            <v>1700</v>
          </cell>
          <cell r="N204">
            <v>1700</v>
          </cell>
        </row>
        <row r="205">
          <cell r="I205">
            <v>1000</v>
          </cell>
          <cell r="N205">
            <v>1000</v>
          </cell>
        </row>
        <row r="206">
          <cell r="I206">
            <v>5500</v>
          </cell>
          <cell r="N206">
            <v>5500</v>
          </cell>
        </row>
        <row r="207">
          <cell r="I207">
            <v>300</v>
          </cell>
          <cell r="N207">
            <v>300</v>
          </cell>
        </row>
        <row r="208">
          <cell r="I208">
            <v>240</v>
          </cell>
          <cell r="N208">
            <v>240</v>
          </cell>
        </row>
        <row r="209">
          <cell r="I209">
            <v>1800</v>
          </cell>
          <cell r="N209">
            <v>1800</v>
          </cell>
        </row>
        <row r="210">
          <cell r="I210">
            <v>100</v>
          </cell>
          <cell r="N210">
            <v>100</v>
          </cell>
        </row>
        <row r="211">
          <cell r="I211">
            <v>5760</v>
          </cell>
          <cell r="N211">
            <v>5760</v>
          </cell>
        </row>
        <row r="213">
          <cell r="I213">
            <v>835033.36</v>
          </cell>
          <cell r="N213">
            <v>835033.36</v>
          </cell>
        </row>
        <row r="215">
          <cell r="I215">
            <v>128096.35999999999</v>
          </cell>
          <cell r="N215">
            <v>128096.35999999999</v>
          </cell>
        </row>
        <row r="216">
          <cell r="I216">
            <v>35750</v>
          </cell>
          <cell r="N216">
            <v>35750</v>
          </cell>
        </row>
        <row r="217">
          <cell r="I217">
            <v>361768</v>
          </cell>
          <cell r="N217">
            <v>361768</v>
          </cell>
        </row>
        <row r="218">
          <cell r="I218">
            <v>29162</v>
          </cell>
          <cell r="N218">
            <v>29162</v>
          </cell>
        </row>
        <row r="219">
          <cell r="I219">
            <v>72419</v>
          </cell>
          <cell r="N219">
            <v>72419</v>
          </cell>
        </row>
        <row r="220">
          <cell r="I220">
            <v>10326</v>
          </cell>
          <cell r="N220">
            <v>10326</v>
          </cell>
        </row>
        <row r="221">
          <cell r="I221">
            <v>1000</v>
          </cell>
          <cell r="N221">
            <v>1000</v>
          </cell>
        </row>
        <row r="222">
          <cell r="I222">
            <v>14000</v>
          </cell>
          <cell r="N222">
            <v>14000</v>
          </cell>
        </row>
        <row r="223">
          <cell r="I223">
            <v>106467</v>
          </cell>
          <cell r="N223">
            <v>106467</v>
          </cell>
        </row>
        <row r="224">
          <cell r="I224">
            <v>8500</v>
          </cell>
          <cell r="N224">
            <v>8500</v>
          </cell>
        </row>
        <row r="225">
          <cell r="I225">
            <v>27000</v>
          </cell>
          <cell r="N225">
            <v>27000</v>
          </cell>
        </row>
        <row r="226">
          <cell r="I226">
            <v>1688</v>
          </cell>
          <cell r="N226">
            <v>1688</v>
          </cell>
        </row>
        <row r="227">
          <cell r="I227">
            <v>1680</v>
          </cell>
          <cell r="N227">
            <v>1680</v>
          </cell>
        </row>
        <row r="228">
          <cell r="I228">
            <v>8000</v>
          </cell>
          <cell r="N228">
            <v>8000</v>
          </cell>
        </row>
        <row r="229">
          <cell r="I229">
            <v>1000</v>
          </cell>
          <cell r="N229">
            <v>1000</v>
          </cell>
        </row>
        <row r="230">
          <cell r="I230">
            <v>500</v>
          </cell>
          <cell r="N230">
            <v>500</v>
          </cell>
        </row>
        <row r="231">
          <cell r="I231">
            <v>800</v>
          </cell>
          <cell r="N231">
            <v>800</v>
          </cell>
        </row>
        <row r="232">
          <cell r="I232">
            <v>26877</v>
          </cell>
          <cell r="N232">
            <v>26877</v>
          </cell>
        </row>
        <row r="234">
          <cell r="I234">
            <v>1673170.82</v>
          </cell>
          <cell r="N234">
            <v>1673170.82</v>
          </cell>
        </row>
        <row r="237">
          <cell r="I237">
            <v>403263.82</v>
          </cell>
          <cell r="N237">
            <v>403263.82</v>
          </cell>
        </row>
        <row r="238">
          <cell r="I238">
            <v>79868</v>
          </cell>
          <cell r="N238">
            <v>79868</v>
          </cell>
        </row>
        <row r="239">
          <cell r="I239">
            <v>763131</v>
          </cell>
          <cell r="N239">
            <v>763131</v>
          </cell>
        </row>
        <row r="240">
          <cell r="I240">
            <v>58794</v>
          </cell>
          <cell r="N240">
            <v>58794</v>
          </cell>
        </row>
        <row r="241">
          <cell r="I241">
            <v>150830</v>
          </cell>
          <cell r="N241">
            <v>150830</v>
          </cell>
        </row>
        <row r="242">
          <cell r="I242">
            <v>21500</v>
          </cell>
          <cell r="N242">
            <v>21500</v>
          </cell>
        </row>
        <row r="243">
          <cell r="I243">
            <v>10000</v>
          </cell>
          <cell r="N243">
            <v>10000</v>
          </cell>
        </row>
        <row r="244">
          <cell r="I244">
            <v>1500</v>
          </cell>
          <cell r="N244">
            <v>1500</v>
          </cell>
        </row>
        <row r="245">
          <cell r="I245">
            <v>70000</v>
          </cell>
          <cell r="N245">
            <v>70000</v>
          </cell>
        </row>
        <row r="246">
          <cell r="I246">
            <v>44100</v>
          </cell>
          <cell r="N246">
            <v>44100</v>
          </cell>
        </row>
        <row r="247">
          <cell r="I247">
            <v>2760</v>
          </cell>
          <cell r="N247">
            <v>2760</v>
          </cell>
        </row>
        <row r="248">
          <cell r="I248">
            <v>13670</v>
          </cell>
          <cell r="N248">
            <v>13670</v>
          </cell>
        </row>
        <row r="249">
          <cell r="I249">
            <v>1405</v>
          </cell>
          <cell r="N249">
            <v>1405</v>
          </cell>
        </row>
        <row r="250">
          <cell r="I250">
            <v>1500</v>
          </cell>
          <cell r="N250">
            <v>1500</v>
          </cell>
        </row>
        <row r="251">
          <cell r="I251">
            <v>1800</v>
          </cell>
          <cell r="N251">
            <v>1800</v>
          </cell>
        </row>
        <row r="252">
          <cell r="I252">
            <v>1560</v>
          </cell>
          <cell r="N252">
            <v>1560</v>
          </cell>
        </row>
        <row r="253">
          <cell r="I253">
            <v>47489</v>
          </cell>
          <cell r="N253">
            <v>47489</v>
          </cell>
        </row>
        <row r="255">
          <cell r="I255">
            <v>205209</v>
          </cell>
          <cell r="N255">
            <v>205209</v>
          </cell>
        </row>
        <row r="256">
          <cell r="I256">
            <v>170</v>
          </cell>
          <cell r="N256">
            <v>170</v>
          </cell>
        </row>
        <row r="257">
          <cell r="I257">
            <v>9240</v>
          </cell>
          <cell r="N257">
            <v>9240</v>
          </cell>
        </row>
        <row r="258">
          <cell r="I258">
            <v>39263</v>
          </cell>
          <cell r="N258">
            <v>39263</v>
          </cell>
        </row>
        <row r="259">
          <cell r="I259">
            <v>3074</v>
          </cell>
          <cell r="N259">
            <v>3074</v>
          </cell>
        </row>
        <row r="260">
          <cell r="I260">
            <v>7277</v>
          </cell>
          <cell r="N260">
            <v>7277</v>
          </cell>
        </row>
        <row r="261">
          <cell r="I261">
            <v>1037</v>
          </cell>
          <cell r="N261">
            <v>1037</v>
          </cell>
        </row>
        <row r="262">
          <cell r="I262">
            <v>52658</v>
          </cell>
          <cell r="N262">
            <v>52658</v>
          </cell>
        </row>
        <row r="263">
          <cell r="I263">
            <v>3000</v>
          </cell>
          <cell r="N263">
            <v>3000</v>
          </cell>
        </row>
        <row r="264">
          <cell r="I264">
            <v>120</v>
          </cell>
          <cell r="N264">
            <v>120</v>
          </cell>
        </row>
        <row r="265">
          <cell r="I265">
            <v>81100</v>
          </cell>
          <cell r="N265">
            <v>81100</v>
          </cell>
        </row>
        <row r="266">
          <cell r="I266">
            <v>3000</v>
          </cell>
          <cell r="N266">
            <v>3000</v>
          </cell>
        </row>
        <row r="267">
          <cell r="I267">
            <v>100</v>
          </cell>
          <cell r="N267">
            <v>100</v>
          </cell>
        </row>
        <row r="268">
          <cell r="I268">
            <v>2300</v>
          </cell>
          <cell r="N268">
            <v>2300</v>
          </cell>
        </row>
        <row r="269">
          <cell r="I269">
            <v>1459</v>
          </cell>
          <cell r="N269">
            <v>1459</v>
          </cell>
        </row>
        <row r="270">
          <cell r="I270">
            <v>822</v>
          </cell>
          <cell r="N270">
            <v>822</v>
          </cell>
        </row>
        <row r="271">
          <cell r="I271">
            <v>589</v>
          </cell>
          <cell r="N271">
            <v>589</v>
          </cell>
        </row>
        <row r="273">
          <cell r="I273">
            <v>153894</v>
          </cell>
          <cell r="N273">
            <v>153894</v>
          </cell>
        </row>
        <row r="274">
          <cell r="I274">
            <v>550</v>
          </cell>
          <cell r="N274">
            <v>550</v>
          </cell>
        </row>
        <row r="275">
          <cell r="I275">
            <v>101879</v>
          </cell>
          <cell r="N275">
            <v>101879</v>
          </cell>
        </row>
        <row r="276">
          <cell r="I276">
            <v>7439</v>
          </cell>
          <cell r="N276">
            <v>7439</v>
          </cell>
        </row>
        <row r="277">
          <cell r="I277">
            <v>18790</v>
          </cell>
          <cell r="N277">
            <v>18790</v>
          </cell>
        </row>
        <row r="278">
          <cell r="I278">
            <v>2633</v>
          </cell>
          <cell r="N278">
            <v>2633</v>
          </cell>
        </row>
        <row r="279">
          <cell r="I279">
            <v>6000</v>
          </cell>
          <cell r="N279">
            <v>6000</v>
          </cell>
        </row>
        <row r="280">
          <cell r="I280">
            <v>2200</v>
          </cell>
          <cell r="N280">
            <v>2200</v>
          </cell>
        </row>
        <row r="281">
          <cell r="I281">
            <v>1500</v>
          </cell>
          <cell r="N281">
            <v>1500</v>
          </cell>
        </row>
        <row r="282">
          <cell r="I282">
            <v>1000</v>
          </cell>
          <cell r="N282">
            <v>1000</v>
          </cell>
        </row>
        <row r="283">
          <cell r="I283">
            <v>3000</v>
          </cell>
          <cell r="N283">
            <v>3000</v>
          </cell>
        </row>
        <row r="284">
          <cell r="I284">
            <v>1000</v>
          </cell>
          <cell r="N284">
            <v>1000</v>
          </cell>
        </row>
        <row r="285">
          <cell r="I285">
            <v>2500</v>
          </cell>
          <cell r="N285">
            <v>2500</v>
          </cell>
        </row>
        <row r="286">
          <cell r="I286">
            <v>300</v>
          </cell>
          <cell r="N286">
            <v>300</v>
          </cell>
        </row>
        <row r="287">
          <cell r="I287">
            <v>120</v>
          </cell>
          <cell r="N287">
            <v>120</v>
          </cell>
        </row>
        <row r="288">
          <cell r="I288">
            <v>3829</v>
          </cell>
          <cell r="N288">
            <v>3829</v>
          </cell>
        </row>
        <row r="289">
          <cell r="I289">
            <v>1154</v>
          </cell>
          <cell r="N289">
            <v>1154</v>
          </cell>
        </row>
        <row r="291">
          <cell r="I291">
            <v>26155</v>
          </cell>
          <cell r="N291">
            <v>26155</v>
          </cell>
        </row>
        <row r="292">
          <cell r="I292">
            <v>4073</v>
          </cell>
          <cell r="N292">
            <v>4073</v>
          </cell>
        </row>
        <row r="293">
          <cell r="I293">
            <v>65</v>
          </cell>
          <cell r="N293">
            <v>65</v>
          </cell>
        </row>
        <row r="294">
          <cell r="I294">
            <v>22017</v>
          </cell>
          <cell r="N294">
            <v>22017</v>
          </cell>
        </row>
        <row r="296">
          <cell r="I296">
            <v>346740</v>
          </cell>
          <cell r="N296">
            <v>346740</v>
          </cell>
        </row>
        <row r="297">
          <cell r="I297">
            <v>2624</v>
          </cell>
          <cell r="N297">
            <v>2624</v>
          </cell>
        </row>
        <row r="298">
          <cell r="I298">
            <v>118896</v>
          </cell>
          <cell r="N298">
            <v>118896</v>
          </cell>
        </row>
        <row r="299">
          <cell r="I299">
            <v>8353</v>
          </cell>
          <cell r="N299">
            <v>8353</v>
          </cell>
        </row>
        <row r="300">
          <cell r="I300">
            <v>21065</v>
          </cell>
          <cell r="N300">
            <v>21065</v>
          </cell>
        </row>
        <row r="301">
          <cell r="I301">
            <v>3008</v>
          </cell>
          <cell r="N301">
            <v>3008</v>
          </cell>
        </row>
        <row r="302">
          <cell r="I302">
            <v>7072</v>
          </cell>
          <cell r="N302">
            <v>7072</v>
          </cell>
        </row>
        <row r="303">
          <cell r="I303">
            <v>153880</v>
          </cell>
          <cell r="N303">
            <v>153880</v>
          </cell>
        </row>
        <row r="304">
          <cell r="I304">
            <v>18400</v>
          </cell>
          <cell r="N304">
            <v>18400</v>
          </cell>
        </row>
        <row r="305">
          <cell r="I305">
            <v>1200</v>
          </cell>
          <cell r="N305">
            <v>1200</v>
          </cell>
        </row>
        <row r="306">
          <cell r="I306">
            <v>660</v>
          </cell>
          <cell r="N306">
            <v>660</v>
          </cell>
        </row>
        <row r="307">
          <cell r="I307">
            <v>5000</v>
          </cell>
          <cell r="N307">
            <v>5000</v>
          </cell>
        </row>
        <row r="308">
          <cell r="I308">
            <v>200</v>
          </cell>
          <cell r="N308">
            <v>200</v>
          </cell>
        </row>
        <row r="309">
          <cell r="I309">
            <v>6382</v>
          </cell>
          <cell r="N309">
            <v>6382</v>
          </cell>
        </row>
        <row r="311">
          <cell r="I311">
            <v>41509</v>
          </cell>
          <cell r="N311">
            <v>41509</v>
          </cell>
        </row>
        <row r="312">
          <cell r="I312">
            <v>41509</v>
          </cell>
          <cell r="N312">
            <v>41509</v>
          </cell>
        </row>
        <row r="314">
          <cell r="I314">
            <v>144318.23000000001</v>
          </cell>
          <cell r="N314">
            <v>144318.23000000001</v>
          </cell>
        </row>
        <row r="315">
          <cell r="I315">
            <v>2500</v>
          </cell>
          <cell r="N315">
            <v>2500</v>
          </cell>
        </row>
        <row r="316">
          <cell r="I316">
            <v>500</v>
          </cell>
          <cell r="N316">
            <v>500</v>
          </cell>
        </row>
        <row r="317">
          <cell r="I317">
            <v>500</v>
          </cell>
          <cell r="N317">
            <v>500</v>
          </cell>
        </row>
        <row r="318">
          <cell r="I318">
            <v>100</v>
          </cell>
          <cell r="N318">
            <v>100</v>
          </cell>
        </row>
        <row r="319">
          <cell r="I319">
            <v>1400</v>
          </cell>
          <cell r="N319">
            <v>1400</v>
          </cell>
        </row>
        <row r="321">
          <cell r="I321">
            <v>141818.23000000001</v>
          </cell>
          <cell r="N321">
            <v>141818.23000000001</v>
          </cell>
        </row>
        <row r="322">
          <cell r="I322">
            <v>20000</v>
          </cell>
          <cell r="N322">
            <v>20000</v>
          </cell>
        </row>
        <row r="323">
          <cell r="I323">
            <v>7745</v>
          </cell>
          <cell r="N323">
            <v>7745</v>
          </cell>
        </row>
        <row r="324">
          <cell r="I324">
            <v>27900</v>
          </cell>
          <cell r="N324">
            <v>27900</v>
          </cell>
        </row>
        <row r="325">
          <cell r="I325">
            <v>7000</v>
          </cell>
          <cell r="N325">
            <v>7000</v>
          </cell>
        </row>
        <row r="326">
          <cell r="I326">
            <v>4000</v>
          </cell>
          <cell r="N326">
            <v>4000</v>
          </cell>
        </row>
        <row r="327">
          <cell r="I327">
            <v>28500</v>
          </cell>
          <cell r="N327">
            <v>28500</v>
          </cell>
        </row>
        <row r="328">
          <cell r="I328">
            <v>41173.23000000001</v>
          </cell>
          <cell r="N328">
            <v>41173.23000000001</v>
          </cell>
        </row>
        <row r="329">
          <cell r="I329">
            <v>500</v>
          </cell>
          <cell r="N329">
            <v>500</v>
          </cell>
        </row>
        <row r="330">
          <cell r="I330">
            <v>1500</v>
          </cell>
          <cell r="N330">
            <v>1500</v>
          </cell>
        </row>
        <row r="331">
          <cell r="I331">
            <v>3000</v>
          </cell>
          <cell r="N331">
            <v>3000</v>
          </cell>
        </row>
        <row r="332">
          <cell r="I332">
            <v>500</v>
          </cell>
          <cell r="N332">
            <v>500</v>
          </cell>
        </row>
        <row r="334">
          <cell r="I334">
            <v>2465709.5099999998</v>
          </cell>
          <cell r="N334">
            <v>2465709.5099999998</v>
          </cell>
        </row>
        <row r="335">
          <cell r="I335">
            <v>70200</v>
          </cell>
          <cell r="N335">
            <v>70200</v>
          </cell>
        </row>
        <row r="337">
          <cell r="I337">
            <v>70200</v>
          </cell>
          <cell r="N337">
            <v>70200</v>
          </cell>
        </row>
        <row r="339">
          <cell r="I339">
            <v>13517</v>
          </cell>
          <cell r="N339">
            <v>13517</v>
          </cell>
        </row>
        <row r="340">
          <cell r="I340">
            <v>10000</v>
          </cell>
          <cell r="N340">
            <v>10000</v>
          </cell>
        </row>
        <row r="341">
          <cell r="I341">
            <v>517</v>
          </cell>
          <cell r="N341">
            <v>517</v>
          </cell>
        </row>
        <row r="342">
          <cell r="I342">
            <v>3000</v>
          </cell>
          <cell r="N342">
            <v>3000</v>
          </cell>
        </row>
        <row r="345">
          <cell r="I345">
            <v>3200</v>
          </cell>
          <cell r="N345">
            <v>3200</v>
          </cell>
        </row>
        <row r="346">
          <cell r="I346">
            <v>750</v>
          </cell>
          <cell r="N346">
            <v>750</v>
          </cell>
        </row>
        <row r="347">
          <cell r="I347">
            <v>300</v>
          </cell>
          <cell r="N347">
            <v>300</v>
          </cell>
        </row>
        <row r="348">
          <cell r="I348">
            <v>1900</v>
          </cell>
          <cell r="N348">
            <v>1900</v>
          </cell>
        </row>
        <row r="349">
          <cell r="I349">
            <v>250</v>
          </cell>
          <cell r="N349">
            <v>250</v>
          </cell>
        </row>
        <row r="350">
          <cell r="I350">
            <v>0</v>
          </cell>
          <cell r="N350">
            <v>0</v>
          </cell>
        </row>
        <row r="353">
          <cell r="I353">
            <v>1597664.51</v>
          </cell>
          <cell r="N353">
            <v>1597664.51</v>
          </cell>
        </row>
        <row r="354">
          <cell r="I354">
            <v>1850</v>
          </cell>
          <cell r="N354">
            <v>1850</v>
          </cell>
        </row>
        <row r="355">
          <cell r="I355">
            <v>200</v>
          </cell>
          <cell r="N355">
            <v>200</v>
          </cell>
        </row>
        <row r="356">
          <cell r="I356">
            <v>1484450</v>
          </cell>
          <cell r="N356">
            <v>1484450</v>
          </cell>
        </row>
        <row r="357">
          <cell r="I357">
            <v>23000</v>
          </cell>
          <cell r="N357">
            <v>23000</v>
          </cell>
        </row>
        <row r="358">
          <cell r="I358">
            <v>1741</v>
          </cell>
          <cell r="N358">
            <v>1741</v>
          </cell>
        </row>
        <row r="359">
          <cell r="I359">
            <v>58724</v>
          </cell>
          <cell r="N359">
            <v>58724</v>
          </cell>
        </row>
        <row r="360">
          <cell r="I360">
            <v>789</v>
          </cell>
          <cell r="N360">
            <v>789</v>
          </cell>
        </row>
        <row r="361">
          <cell r="I361">
            <v>8040</v>
          </cell>
          <cell r="N361">
            <v>8040</v>
          </cell>
        </row>
        <row r="362">
          <cell r="I362">
            <v>3200</v>
          </cell>
          <cell r="N362">
            <v>3200</v>
          </cell>
        </row>
        <row r="363">
          <cell r="I363">
            <v>480</v>
          </cell>
          <cell r="N363">
            <v>480</v>
          </cell>
        </row>
        <row r="364">
          <cell r="I364">
            <v>1342</v>
          </cell>
          <cell r="N364">
            <v>1342</v>
          </cell>
        </row>
        <row r="365">
          <cell r="I365">
            <v>1100</v>
          </cell>
          <cell r="N365">
            <v>1100</v>
          </cell>
        </row>
        <row r="366">
          <cell r="I366">
            <v>90</v>
          </cell>
          <cell r="N366">
            <v>90</v>
          </cell>
        </row>
        <row r="367">
          <cell r="I367">
            <v>6200</v>
          </cell>
          <cell r="N367">
            <v>6200</v>
          </cell>
        </row>
        <row r="368">
          <cell r="I368">
            <v>1200</v>
          </cell>
          <cell r="N368">
            <v>1200</v>
          </cell>
        </row>
        <row r="369">
          <cell r="I369">
            <v>200</v>
          </cell>
          <cell r="N369">
            <v>200</v>
          </cell>
        </row>
        <row r="370">
          <cell r="I370">
            <v>1094</v>
          </cell>
          <cell r="N370">
            <v>1094</v>
          </cell>
        </row>
        <row r="371">
          <cell r="I371">
            <v>1714.51</v>
          </cell>
          <cell r="N371">
            <v>1714.51</v>
          </cell>
        </row>
        <row r="372">
          <cell r="I372">
            <v>1200</v>
          </cell>
          <cell r="N372">
            <v>1200</v>
          </cell>
        </row>
        <row r="373">
          <cell r="I373">
            <v>1050</v>
          </cell>
          <cell r="N373">
            <v>1050</v>
          </cell>
        </row>
        <row r="376">
          <cell r="I376">
            <v>4848</v>
          </cell>
          <cell r="N376">
            <v>4848</v>
          </cell>
        </row>
        <row r="377">
          <cell r="I377">
            <v>2112</v>
          </cell>
          <cell r="N377">
            <v>2112</v>
          </cell>
        </row>
        <row r="378">
          <cell r="I378">
            <v>2736</v>
          </cell>
          <cell r="N378">
            <v>2736</v>
          </cell>
        </row>
        <row r="380">
          <cell r="I380">
            <v>220483</v>
          </cell>
          <cell r="N380">
            <v>220483</v>
          </cell>
        </row>
        <row r="381">
          <cell r="I381">
            <v>220483</v>
          </cell>
          <cell r="N381">
            <v>220483</v>
          </cell>
        </row>
        <row r="383">
          <cell r="I383">
            <v>106184</v>
          </cell>
          <cell r="N383">
            <v>106184</v>
          </cell>
        </row>
        <row r="384">
          <cell r="I384">
            <v>105884</v>
          </cell>
          <cell r="N384">
            <v>105884</v>
          </cell>
        </row>
        <row r="385">
          <cell r="I385">
            <v>300</v>
          </cell>
          <cell r="N385">
            <v>300</v>
          </cell>
        </row>
        <row r="387">
          <cell r="I387">
            <v>27225</v>
          </cell>
          <cell r="N387">
            <v>27225</v>
          </cell>
        </row>
        <row r="388">
          <cell r="I388">
            <v>27225</v>
          </cell>
          <cell r="N388">
            <v>27225</v>
          </cell>
        </row>
        <row r="390">
          <cell r="I390">
            <v>331900</v>
          </cell>
          <cell r="N390">
            <v>331900</v>
          </cell>
        </row>
        <row r="391">
          <cell r="I391">
            <v>2950</v>
          </cell>
          <cell r="N391">
            <v>2950</v>
          </cell>
        </row>
        <row r="392">
          <cell r="I392">
            <v>225300</v>
          </cell>
          <cell r="N392">
            <v>225300</v>
          </cell>
        </row>
        <row r="393">
          <cell r="I393">
            <v>17813</v>
          </cell>
          <cell r="N393">
            <v>17813</v>
          </cell>
        </row>
        <row r="394">
          <cell r="I394">
            <v>43195</v>
          </cell>
          <cell r="N394">
            <v>43195</v>
          </cell>
        </row>
        <row r="395">
          <cell r="I395">
            <v>5956</v>
          </cell>
          <cell r="N395">
            <v>5956</v>
          </cell>
        </row>
        <row r="396">
          <cell r="I396">
            <v>7200</v>
          </cell>
          <cell r="N396">
            <v>7200</v>
          </cell>
        </row>
        <row r="397">
          <cell r="I397">
            <v>80</v>
          </cell>
          <cell r="N397">
            <v>80</v>
          </cell>
        </row>
        <row r="398">
          <cell r="I398">
            <v>1600</v>
          </cell>
          <cell r="N398">
            <v>1600</v>
          </cell>
        </row>
        <row r="399">
          <cell r="I399">
            <v>5600</v>
          </cell>
          <cell r="N399">
            <v>5600</v>
          </cell>
        </row>
        <row r="400">
          <cell r="I400">
            <v>1400</v>
          </cell>
          <cell r="N400">
            <v>1400</v>
          </cell>
        </row>
        <row r="401">
          <cell r="I401">
            <v>595</v>
          </cell>
          <cell r="N401">
            <v>595</v>
          </cell>
        </row>
        <row r="402">
          <cell r="I402">
            <v>6300</v>
          </cell>
          <cell r="N402">
            <v>6300</v>
          </cell>
        </row>
        <row r="403">
          <cell r="I403">
            <v>840</v>
          </cell>
          <cell r="N403">
            <v>840</v>
          </cell>
        </row>
        <row r="404">
          <cell r="I404">
            <v>1740</v>
          </cell>
          <cell r="N404">
            <v>1740</v>
          </cell>
        </row>
        <row r="405">
          <cell r="I405">
            <v>1300</v>
          </cell>
          <cell r="N405">
            <v>1300</v>
          </cell>
        </row>
        <row r="406">
          <cell r="I406">
            <v>500</v>
          </cell>
          <cell r="N406">
            <v>500</v>
          </cell>
        </row>
        <row r="407">
          <cell r="I407">
            <v>6701</v>
          </cell>
          <cell r="N407">
            <v>6701</v>
          </cell>
        </row>
        <row r="408">
          <cell r="I408">
            <v>380</v>
          </cell>
          <cell r="N408">
            <v>380</v>
          </cell>
        </row>
        <row r="409">
          <cell r="I409">
            <v>2450</v>
          </cell>
          <cell r="N409">
            <v>2450</v>
          </cell>
        </row>
        <row r="411">
          <cell r="I411">
            <v>4150</v>
          </cell>
          <cell r="N411">
            <v>4150</v>
          </cell>
        </row>
        <row r="412">
          <cell r="I412">
            <v>586</v>
          </cell>
          <cell r="N412">
            <v>586</v>
          </cell>
        </row>
        <row r="413">
          <cell r="I413">
            <v>64</v>
          </cell>
          <cell r="N413">
            <v>64</v>
          </cell>
        </row>
        <row r="414">
          <cell r="I414">
            <v>3300</v>
          </cell>
          <cell r="N414">
            <v>3300</v>
          </cell>
        </row>
        <row r="415">
          <cell r="I415">
            <v>200</v>
          </cell>
          <cell r="N415">
            <v>200</v>
          </cell>
        </row>
        <row r="417">
          <cell r="I417">
            <v>86338</v>
          </cell>
          <cell r="N417">
            <v>86338</v>
          </cell>
        </row>
        <row r="418">
          <cell r="I418">
            <v>49280</v>
          </cell>
          <cell r="N418">
            <v>49280</v>
          </cell>
        </row>
        <row r="419">
          <cell r="I419">
            <v>28158</v>
          </cell>
          <cell r="N419">
            <v>28158</v>
          </cell>
        </row>
        <row r="420">
          <cell r="I420">
            <v>8900</v>
          </cell>
          <cell r="N420">
            <v>8900</v>
          </cell>
        </row>
        <row r="422">
          <cell r="I422">
            <v>135252.28999999998</v>
          </cell>
          <cell r="N422">
            <v>135252.28999999998</v>
          </cell>
        </row>
        <row r="423">
          <cell r="I423">
            <v>135252.28999999998</v>
          </cell>
          <cell r="N423">
            <v>135252.28999999998</v>
          </cell>
        </row>
        <row r="424">
          <cell r="I424">
            <v>284.92</v>
          </cell>
          <cell r="N424">
            <v>284.92</v>
          </cell>
        </row>
        <row r="425">
          <cell r="I425">
            <v>15.08</v>
          </cell>
          <cell r="N425">
            <v>15.08</v>
          </cell>
        </row>
        <row r="426">
          <cell r="I426">
            <v>7220</v>
          </cell>
          <cell r="N426">
            <v>7220</v>
          </cell>
        </row>
        <row r="427">
          <cell r="I427">
            <v>41404.99</v>
          </cell>
          <cell r="N427">
            <v>41404.99</v>
          </cell>
        </row>
        <row r="428">
          <cell r="I428">
            <v>2192.02</v>
          </cell>
          <cell r="N428">
            <v>2192.02</v>
          </cell>
        </row>
        <row r="429">
          <cell r="I429">
            <v>9641.51</v>
          </cell>
          <cell r="N429">
            <v>9641.51</v>
          </cell>
        </row>
        <row r="430">
          <cell r="I430">
            <v>510.44</v>
          </cell>
          <cell r="N430">
            <v>510.44</v>
          </cell>
        </row>
        <row r="431">
          <cell r="I431">
            <v>1014.42</v>
          </cell>
          <cell r="N431">
            <v>1014.42</v>
          </cell>
        </row>
        <row r="432">
          <cell r="I432">
            <v>53.71</v>
          </cell>
          <cell r="N432">
            <v>53.71</v>
          </cell>
        </row>
        <row r="433">
          <cell r="I433">
            <v>600</v>
          </cell>
          <cell r="N433">
            <v>600</v>
          </cell>
        </row>
        <row r="434">
          <cell r="I434">
            <v>17027.59</v>
          </cell>
          <cell r="N434">
            <v>17027.59</v>
          </cell>
        </row>
        <row r="435">
          <cell r="I435">
            <v>901.46</v>
          </cell>
          <cell r="N435">
            <v>901.46</v>
          </cell>
        </row>
        <row r="436">
          <cell r="I436">
            <v>2849.16</v>
          </cell>
          <cell r="N436">
            <v>2849.16</v>
          </cell>
        </row>
        <row r="437">
          <cell r="I437">
            <v>852.33</v>
          </cell>
          <cell r="N437">
            <v>852.33</v>
          </cell>
        </row>
        <row r="438">
          <cell r="I438">
            <v>94.97</v>
          </cell>
          <cell r="N438">
            <v>94.97</v>
          </cell>
        </row>
        <row r="439">
          <cell r="I439">
            <v>5.03</v>
          </cell>
          <cell r="N439">
            <v>5.03</v>
          </cell>
        </row>
        <row r="440">
          <cell r="I440">
            <v>41166.67</v>
          </cell>
          <cell r="N440">
            <v>41166.67</v>
          </cell>
        </row>
        <row r="441">
          <cell r="I441">
            <v>7079.41</v>
          </cell>
          <cell r="N441">
            <v>7079.41</v>
          </cell>
        </row>
        <row r="442">
          <cell r="I442">
            <v>300</v>
          </cell>
          <cell r="N442">
            <v>300</v>
          </cell>
        </row>
        <row r="443">
          <cell r="I443">
            <v>480</v>
          </cell>
          <cell r="N443">
            <v>480</v>
          </cell>
        </row>
        <row r="444">
          <cell r="I444">
            <v>1385.24</v>
          </cell>
          <cell r="N444">
            <v>1385.24</v>
          </cell>
        </row>
        <row r="445">
          <cell r="I445">
            <v>73.34</v>
          </cell>
          <cell r="N445">
            <v>73.34</v>
          </cell>
        </row>
        <row r="446">
          <cell r="I446">
            <v>94.98</v>
          </cell>
          <cell r="N446">
            <v>94.98</v>
          </cell>
        </row>
        <row r="447">
          <cell r="I447">
            <v>5.0199999999999996</v>
          </cell>
          <cell r="N447">
            <v>5.0199999999999996</v>
          </cell>
        </row>
        <row r="449">
          <cell r="I449">
            <v>340617</v>
          </cell>
          <cell r="N449">
            <v>340617</v>
          </cell>
        </row>
        <row r="450">
          <cell r="I450">
            <v>182576</v>
          </cell>
          <cell r="N450">
            <v>182576</v>
          </cell>
        </row>
        <row r="451">
          <cell r="I451">
            <v>11755</v>
          </cell>
          <cell r="N451">
            <v>11755</v>
          </cell>
        </row>
        <row r="452">
          <cell r="I452">
            <v>114264</v>
          </cell>
          <cell r="N452">
            <v>114264</v>
          </cell>
        </row>
        <row r="453">
          <cell r="I453">
            <v>10595</v>
          </cell>
          <cell r="N453">
            <v>10595</v>
          </cell>
        </row>
        <row r="454">
          <cell r="I454">
            <v>23417</v>
          </cell>
          <cell r="N454">
            <v>23417</v>
          </cell>
        </row>
        <row r="455">
          <cell r="I455">
            <v>3337</v>
          </cell>
          <cell r="N455">
            <v>3337</v>
          </cell>
        </row>
        <row r="456">
          <cell r="I456">
            <v>1700</v>
          </cell>
          <cell r="N456">
            <v>1700</v>
          </cell>
        </row>
        <row r="457">
          <cell r="I457">
            <v>1500</v>
          </cell>
          <cell r="N457">
            <v>1500</v>
          </cell>
        </row>
        <row r="458">
          <cell r="I458">
            <v>6500</v>
          </cell>
          <cell r="N458">
            <v>6500</v>
          </cell>
        </row>
        <row r="459">
          <cell r="I459">
            <v>500</v>
          </cell>
          <cell r="N459">
            <v>500</v>
          </cell>
        </row>
        <row r="460">
          <cell r="I460">
            <v>540</v>
          </cell>
          <cell r="N460">
            <v>540</v>
          </cell>
        </row>
        <row r="461">
          <cell r="I461">
            <v>2099</v>
          </cell>
          <cell r="N461">
            <v>2099</v>
          </cell>
        </row>
        <row r="462">
          <cell r="I462">
            <v>350</v>
          </cell>
          <cell r="N462">
            <v>350</v>
          </cell>
        </row>
        <row r="463">
          <cell r="I463">
            <v>230</v>
          </cell>
          <cell r="N463">
            <v>230</v>
          </cell>
        </row>
        <row r="464">
          <cell r="I464">
            <v>5789</v>
          </cell>
          <cell r="N464">
            <v>5789</v>
          </cell>
        </row>
        <row r="466">
          <cell r="I466">
            <v>23790</v>
          </cell>
          <cell r="N466">
            <v>23790</v>
          </cell>
        </row>
        <row r="467">
          <cell r="I467">
            <v>23790</v>
          </cell>
          <cell r="N467">
            <v>23790</v>
          </cell>
        </row>
        <row r="469">
          <cell r="I469">
            <v>92419</v>
          </cell>
          <cell r="N469">
            <v>92419</v>
          </cell>
        </row>
        <row r="470">
          <cell r="I470">
            <v>85</v>
          </cell>
          <cell r="N470">
            <v>85</v>
          </cell>
        </row>
        <row r="471">
          <cell r="I471">
            <v>37880</v>
          </cell>
          <cell r="N471">
            <v>37880</v>
          </cell>
        </row>
        <row r="472">
          <cell r="I472">
            <v>2555</v>
          </cell>
          <cell r="N472">
            <v>2555</v>
          </cell>
        </row>
        <row r="473">
          <cell r="I473">
            <v>6052</v>
          </cell>
          <cell r="N473">
            <v>6052</v>
          </cell>
        </row>
        <row r="474">
          <cell r="I474">
            <v>863</v>
          </cell>
          <cell r="N474">
            <v>863</v>
          </cell>
        </row>
        <row r="475">
          <cell r="I475">
            <v>13600</v>
          </cell>
          <cell r="N475">
            <v>13600</v>
          </cell>
        </row>
        <row r="476">
          <cell r="I476">
            <v>2237</v>
          </cell>
          <cell r="N476">
            <v>2237</v>
          </cell>
        </row>
        <row r="477">
          <cell r="I477">
            <v>6000</v>
          </cell>
          <cell r="N477">
            <v>6000</v>
          </cell>
        </row>
        <row r="478">
          <cell r="I478">
            <v>8000</v>
          </cell>
          <cell r="N478">
            <v>8000</v>
          </cell>
        </row>
        <row r="479">
          <cell r="I479">
            <v>240</v>
          </cell>
          <cell r="N479">
            <v>240</v>
          </cell>
        </row>
        <row r="480">
          <cell r="I480">
            <v>3738</v>
          </cell>
          <cell r="N480">
            <v>3738</v>
          </cell>
        </row>
        <row r="481">
          <cell r="I481">
            <v>4093</v>
          </cell>
          <cell r="N481">
            <v>4093</v>
          </cell>
        </row>
        <row r="482">
          <cell r="I482">
            <v>1000</v>
          </cell>
          <cell r="N482">
            <v>1000</v>
          </cell>
        </row>
        <row r="483">
          <cell r="I483">
            <v>4582</v>
          </cell>
          <cell r="N483">
            <v>4582</v>
          </cell>
        </row>
        <row r="484">
          <cell r="I484">
            <v>400</v>
          </cell>
          <cell r="N484">
            <v>400</v>
          </cell>
        </row>
        <row r="485">
          <cell r="I485">
            <v>1094</v>
          </cell>
          <cell r="N485">
            <v>1094</v>
          </cell>
        </row>
        <row r="487">
          <cell r="I487">
            <v>1032</v>
          </cell>
          <cell r="N487">
            <v>1032</v>
          </cell>
        </row>
        <row r="488">
          <cell r="I488">
            <v>1032</v>
          </cell>
          <cell r="N488">
            <v>1032</v>
          </cell>
        </row>
        <row r="490">
          <cell r="I490">
            <v>40800</v>
          </cell>
          <cell r="N490">
            <v>40800</v>
          </cell>
        </row>
        <row r="491">
          <cell r="I491">
            <v>40800</v>
          </cell>
          <cell r="N491">
            <v>40800</v>
          </cell>
        </row>
        <row r="493">
          <cell r="I493">
            <v>777300</v>
          </cell>
          <cell r="N493">
            <v>2268500</v>
          </cell>
        </row>
        <row r="494">
          <cell r="I494">
            <v>343300</v>
          </cell>
          <cell r="N494">
            <v>426500</v>
          </cell>
        </row>
        <row r="496">
          <cell r="I496">
            <v>3350</v>
          </cell>
          <cell r="N496">
            <v>3350</v>
          </cell>
        </row>
        <row r="497">
          <cell r="I497">
            <v>0</v>
          </cell>
          <cell r="N497">
            <v>0</v>
          </cell>
        </row>
        <row r="498">
          <cell r="I498">
            <v>3500</v>
          </cell>
          <cell r="N498">
            <v>3500</v>
          </cell>
        </row>
        <row r="499">
          <cell r="I499">
            <v>72450</v>
          </cell>
          <cell r="N499">
            <v>72450</v>
          </cell>
        </row>
        <row r="500">
          <cell r="I500">
            <v>264000</v>
          </cell>
          <cell r="N500">
            <v>264000</v>
          </cell>
        </row>
        <row r="501">
          <cell r="I501">
            <v>0</v>
          </cell>
          <cell r="N501">
            <v>83200</v>
          </cell>
        </row>
        <row r="503">
          <cell r="I503">
            <v>26500</v>
          </cell>
          <cell r="N503">
            <v>26500</v>
          </cell>
        </row>
        <row r="504">
          <cell r="I504">
            <v>2000</v>
          </cell>
          <cell r="N504">
            <v>2000</v>
          </cell>
        </row>
        <row r="505">
          <cell r="I505">
            <v>24500</v>
          </cell>
          <cell r="N505">
            <v>24500</v>
          </cell>
        </row>
        <row r="507">
          <cell r="I507">
            <v>64000</v>
          </cell>
          <cell r="N507">
            <v>64000</v>
          </cell>
        </row>
        <row r="508">
          <cell r="I508">
            <v>4000</v>
          </cell>
          <cell r="N508">
            <v>4000</v>
          </cell>
        </row>
        <row r="509">
          <cell r="I509">
            <v>2000</v>
          </cell>
          <cell r="N509">
            <v>2000</v>
          </cell>
        </row>
        <row r="510">
          <cell r="I510">
            <v>3000</v>
          </cell>
          <cell r="N510">
            <v>3000</v>
          </cell>
        </row>
        <row r="511">
          <cell r="I511">
            <v>55000</v>
          </cell>
          <cell r="N511">
            <v>55000</v>
          </cell>
        </row>
        <row r="513">
          <cell r="I513">
            <v>21000</v>
          </cell>
          <cell r="N513">
            <v>21000</v>
          </cell>
        </row>
        <row r="514">
          <cell r="I514">
            <v>1300</v>
          </cell>
          <cell r="N514">
            <v>1300</v>
          </cell>
        </row>
        <row r="515">
          <cell r="I515">
            <v>19700</v>
          </cell>
          <cell r="N515">
            <v>19700</v>
          </cell>
        </row>
        <row r="517">
          <cell r="I517">
            <v>292000</v>
          </cell>
          <cell r="N517">
            <v>435000</v>
          </cell>
        </row>
        <row r="518">
          <cell r="I518">
            <v>1000</v>
          </cell>
          <cell r="N518">
            <v>1000</v>
          </cell>
        </row>
        <row r="519">
          <cell r="I519">
            <v>195000</v>
          </cell>
          <cell r="N519">
            <v>195000</v>
          </cell>
        </row>
        <row r="520">
          <cell r="I520">
            <v>95000</v>
          </cell>
          <cell r="N520">
            <v>95000</v>
          </cell>
        </row>
        <row r="521">
          <cell r="I521">
            <v>1000</v>
          </cell>
          <cell r="N521">
            <v>1000</v>
          </cell>
        </row>
        <row r="522">
          <cell r="I522">
            <v>0</v>
          </cell>
          <cell r="N522">
            <v>143000</v>
          </cell>
        </row>
        <row r="524">
          <cell r="I524">
            <v>0</v>
          </cell>
          <cell r="N524">
            <v>1235000</v>
          </cell>
        </row>
        <row r="526">
          <cell r="I526">
            <v>0</v>
          </cell>
          <cell r="N526">
            <v>1235000</v>
          </cell>
        </row>
        <row r="528">
          <cell r="I528">
            <v>30500</v>
          </cell>
          <cell r="N528">
            <v>60500</v>
          </cell>
        </row>
        <row r="529">
          <cell r="I529">
            <v>2000</v>
          </cell>
          <cell r="N529">
            <v>2000</v>
          </cell>
        </row>
        <row r="530">
          <cell r="I530">
            <v>23500</v>
          </cell>
          <cell r="N530">
            <v>23500</v>
          </cell>
        </row>
        <row r="531">
          <cell r="I531">
            <v>3000</v>
          </cell>
          <cell r="N531">
            <v>3000</v>
          </cell>
        </row>
        <row r="532">
          <cell r="I532">
            <v>2000</v>
          </cell>
          <cell r="N532">
            <v>2000</v>
          </cell>
        </row>
        <row r="533">
          <cell r="I533">
            <v>0</v>
          </cell>
          <cell r="N533">
            <v>30000</v>
          </cell>
        </row>
        <row r="535">
          <cell r="I535">
            <v>580122</v>
          </cell>
          <cell r="N535">
            <v>1005476.0900000001</v>
          </cell>
        </row>
        <row r="536">
          <cell r="I536">
            <v>397420</v>
          </cell>
          <cell r="N536">
            <v>397420</v>
          </cell>
        </row>
        <row r="537">
          <cell r="I537">
            <v>381720</v>
          </cell>
          <cell r="N537">
            <v>381720</v>
          </cell>
        </row>
        <row r="538">
          <cell r="I538">
            <v>1000</v>
          </cell>
          <cell r="N538">
            <v>1000</v>
          </cell>
        </row>
        <row r="539">
          <cell r="I539">
            <v>1000</v>
          </cell>
          <cell r="N539">
            <v>1000</v>
          </cell>
        </row>
        <row r="540">
          <cell r="I540">
            <v>5000</v>
          </cell>
          <cell r="N540">
            <v>5000</v>
          </cell>
        </row>
        <row r="541">
          <cell r="I541">
            <v>1000</v>
          </cell>
          <cell r="N541">
            <v>1000</v>
          </cell>
        </row>
        <row r="542">
          <cell r="I542">
            <v>7000</v>
          </cell>
          <cell r="N542">
            <v>7000</v>
          </cell>
        </row>
        <row r="543">
          <cell r="I543">
            <v>700</v>
          </cell>
          <cell r="N543">
            <v>700</v>
          </cell>
        </row>
        <row r="545">
          <cell r="I545">
            <v>133412</v>
          </cell>
          <cell r="N545">
            <v>133412</v>
          </cell>
        </row>
        <row r="546">
          <cell r="I546">
            <v>133412</v>
          </cell>
          <cell r="N546">
            <v>133412</v>
          </cell>
        </row>
        <row r="548">
          <cell r="I548">
            <v>3700</v>
          </cell>
          <cell r="N548">
            <v>3700</v>
          </cell>
        </row>
        <row r="549">
          <cell r="I549">
            <v>3700</v>
          </cell>
          <cell r="N549">
            <v>3700</v>
          </cell>
        </row>
        <row r="551">
          <cell r="I551">
            <v>45590</v>
          </cell>
          <cell r="N551">
            <v>470944.09000000008</v>
          </cell>
        </row>
        <row r="552">
          <cell r="I552">
            <v>2200</v>
          </cell>
          <cell r="N552">
            <v>2200</v>
          </cell>
        </row>
        <row r="553">
          <cell r="I553">
            <v>12000</v>
          </cell>
          <cell r="N553">
            <v>12000</v>
          </cell>
        </row>
        <row r="554">
          <cell r="I554">
            <v>2000</v>
          </cell>
          <cell r="N554">
            <v>2000</v>
          </cell>
        </row>
        <row r="555">
          <cell r="I555">
            <v>3000</v>
          </cell>
          <cell r="N555">
            <v>3000</v>
          </cell>
        </row>
        <row r="556">
          <cell r="I556">
            <v>20090</v>
          </cell>
          <cell r="N556">
            <v>20090</v>
          </cell>
        </row>
        <row r="557">
          <cell r="I557">
            <v>3000</v>
          </cell>
          <cell r="N557">
            <v>3000</v>
          </cell>
        </row>
        <row r="558">
          <cell r="I558">
            <v>3000</v>
          </cell>
          <cell r="N558">
            <v>3000</v>
          </cell>
        </row>
        <row r="559">
          <cell r="I559">
            <v>300</v>
          </cell>
          <cell r="N559">
            <v>300</v>
          </cell>
        </row>
        <row r="560">
          <cell r="I560">
            <v>0</v>
          </cell>
          <cell r="N560">
            <v>258270</v>
          </cell>
        </row>
        <row r="561">
          <cell r="I561">
            <v>0</v>
          </cell>
          <cell r="N561">
            <v>108672</v>
          </cell>
        </row>
        <row r="562">
          <cell r="I562">
            <v>0</v>
          </cell>
          <cell r="N562">
            <v>58412.090000000011</v>
          </cell>
        </row>
        <row r="564">
          <cell r="I564">
            <v>126000</v>
          </cell>
          <cell r="N564">
            <v>176000</v>
          </cell>
        </row>
        <row r="565">
          <cell r="I565">
            <v>0</v>
          </cell>
          <cell r="N565">
            <v>50000</v>
          </cell>
        </row>
        <row r="566">
          <cell r="I566">
            <v>0</v>
          </cell>
          <cell r="N566">
            <v>50000</v>
          </cell>
        </row>
        <row r="568">
          <cell r="I568">
            <v>126000</v>
          </cell>
          <cell r="N568">
            <v>126000</v>
          </cell>
        </row>
        <row r="569">
          <cell r="I569">
            <v>126000</v>
          </cell>
          <cell r="N569">
            <v>126000</v>
          </cell>
        </row>
        <row r="571">
          <cell r="I571">
            <v>14823662.01</v>
          </cell>
          <cell r="N571">
            <v>18723716.100000001</v>
          </cell>
        </row>
        <row r="573">
          <cell r="I573">
            <v>6257149.1700000009</v>
          </cell>
          <cell r="N573">
            <v>6257149.1700000009</v>
          </cell>
        </row>
        <row r="574">
          <cell r="I574">
            <v>4066850.8200000003</v>
          </cell>
          <cell r="N574">
            <v>4066850.8200000003</v>
          </cell>
        </row>
        <row r="575">
          <cell r="I575">
            <v>1786151.83</v>
          </cell>
          <cell r="N575">
            <v>1786151.83</v>
          </cell>
        </row>
        <row r="576">
          <cell r="I576">
            <v>2432570</v>
          </cell>
          <cell r="N576">
            <v>2432570</v>
          </cell>
        </row>
        <row r="577">
          <cell r="I577">
            <v>135252.28999999998</v>
          </cell>
          <cell r="N577">
            <v>302336.38</v>
          </cell>
        </row>
        <row r="578">
          <cell r="I578">
            <v>143450.9</v>
          </cell>
          <cell r="N578">
            <v>143450.9</v>
          </cell>
        </row>
        <row r="579">
          <cell r="I579">
            <v>141818.23000000001</v>
          </cell>
          <cell r="N579">
            <v>141818.23000000001</v>
          </cell>
        </row>
        <row r="580">
          <cell r="I580">
            <v>2500</v>
          </cell>
          <cell r="N580">
            <v>2500</v>
          </cell>
        </row>
        <row r="581">
          <cell r="I581">
            <v>1940993.12</v>
          </cell>
          <cell r="N581">
            <v>1940993.12</v>
          </cell>
        </row>
        <row r="582">
          <cell r="I582">
            <v>54419</v>
          </cell>
          <cell r="N582">
            <v>350169</v>
          </cell>
        </row>
        <row r="583">
          <cell r="I583">
            <v>0</v>
          </cell>
          <cell r="N583">
            <v>83200</v>
          </cell>
        </row>
      </sheetData>
      <sheetData sheetId="2"/>
      <sheetData sheetId="3">
        <row r="10">
          <cell r="M10">
            <v>550000</v>
          </cell>
        </row>
        <row r="11">
          <cell r="M11">
            <v>0</v>
          </cell>
        </row>
        <row r="13">
          <cell r="M13">
            <v>0</v>
          </cell>
        </row>
        <row r="15">
          <cell r="M15">
            <v>0</v>
          </cell>
        </row>
        <row r="16">
          <cell r="M16">
            <v>0</v>
          </cell>
        </row>
        <row r="18">
          <cell r="M18">
            <v>0</v>
          </cell>
        </row>
        <row r="19">
          <cell r="M19">
            <v>0</v>
          </cell>
        </row>
        <row r="21">
          <cell r="M21">
            <v>550000</v>
          </cell>
        </row>
        <row r="22">
          <cell r="M22">
            <v>156250</v>
          </cell>
        </row>
        <row r="23">
          <cell r="M23">
            <v>254250</v>
          </cell>
        </row>
        <row r="24">
          <cell r="M24">
            <v>139500</v>
          </cell>
        </row>
        <row r="26">
          <cell r="M26">
            <v>0</v>
          </cell>
        </row>
        <row r="27">
          <cell r="M27">
            <v>0</v>
          </cell>
        </row>
        <row r="28">
          <cell r="M28">
            <v>0</v>
          </cell>
        </row>
        <row r="29">
          <cell r="M29">
            <v>0</v>
          </cell>
        </row>
        <row r="30">
          <cell r="M30">
            <v>0</v>
          </cell>
        </row>
        <row r="31">
          <cell r="M31">
            <v>0</v>
          </cell>
        </row>
        <row r="32">
          <cell r="M32">
            <v>0</v>
          </cell>
        </row>
        <row r="34">
          <cell r="M34">
            <v>0</v>
          </cell>
        </row>
        <row r="35">
          <cell r="M35">
            <v>0</v>
          </cell>
        </row>
        <row r="36">
          <cell r="M36">
            <v>0</v>
          </cell>
        </row>
        <row r="37">
          <cell r="M37">
            <v>0</v>
          </cell>
        </row>
        <row r="39">
          <cell r="M39">
            <v>1308000</v>
          </cell>
        </row>
        <row r="40">
          <cell r="M40">
            <v>60000</v>
          </cell>
        </row>
        <row r="41">
          <cell r="M41">
            <v>60000</v>
          </cell>
        </row>
        <row r="43">
          <cell r="M43">
            <v>1248000</v>
          </cell>
        </row>
        <row r="44">
          <cell r="M44">
            <v>0</v>
          </cell>
        </row>
        <row r="45">
          <cell r="M45">
            <v>0</v>
          </cell>
        </row>
        <row r="46">
          <cell r="M46">
            <v>0</v>
          </cell>
        </row>
        <row r="47">
          <cell r="M47">
            <v>0</v>
          </cell>
        </row>
        <row r="48">
          <cell r="M48">
            <v>0</v>
          </cell>
        </row>
        <row r="49">
          <cell r="M49">
            <v>1248000</v>
          </cell>
        </row>
        <row r="51">
          <cell r="M51">
            <v>0</v>
          </cell>
        </row>
        <row r="53">
          <cell r="M53">
            <v>0</v>
          </cell>
        </row>
        <row r="55">
          <cell r="M55">
            <v>25000</v>
          </cell>
        </row>
        <row r="56">
          <cell r="M56">
            <v>25000</v>
          </cell>
        </row>
        <row r="57">
          <cell r="M57">
            <v>0</v>
          </cell>
        </row>
        <row r="58">
          <cell r="M58">
            <v>0</v>
          </cell>
        </row>
        <row r="59">
          <cell r="M59">
            <v>0</v>
          </cell>
        </row>
        <row r="60">
          <cell r="M60">
            <v>25000</v>
          </cell>
        </row>
        <row r="62">
          <cell r="M62">
            <v>0</v>
          </cell>
        </row>
        <row r="63">
          <cell r="M63">
            <v>0</v>
          </cell>
        </row>
        <row r="64">
          <cell r="M64">
            <v>0</v>
          </cell>
        </row>
        <row r="65">
          <cell r="M65">
            <v>0</v>
          </cell>
        </row>
        <row r="67">
          <cell r="M67">
            <v>13000</v>
          </cell>
        </row>
        <row r="68">
          <cell r="M68">
            <v>0</v>
          </cell>
        </row>
        <row r="69">
          <cell r="M69">
            <v>0</v>
          </cell>
        </row>
        <row r="70">
          <cell r="M70">
            <v>0</v>
          </cell>
        </row>
        <row r="71">
          <cell r="M71">
            <v>0</v>
          </cell>
        </row>
        <row r="73">
          <cell r="M73">
            <v>5000</v>
          </cell>
        </row>
        <row r="74">
          <cell r="M74">
            <v>5000</v>
          </cell>
        </row>
        <row r="76">
          <cell r="M76">
            <v>0</v>
          </cell>
        </row>
        <row r="77">
          <cell r="M77">
            <v>0</v>
          </cell>
        </row>
        <row r="78">
          <cell r="M78">
            <v>0</v>
          </cell>
        </row>
        <row r="79">
          <cell r="M79">
            <v>0</v>
          </cell>
        </row>
        <row r="80">
          <cell r="M80">
            <v>0</v>
          </cell>
        </row>
        <row r="82">
          <cell r="M82">
            <v>8000</v>
          </cell>
        </row>
        <row r="83">
          <cell r="M83">
            <v>0</v>
          </cell>
        </row>
        <row r="84">
          <cell r="M84">
            <v>0</v>
          </cell>
        </row>
        <row r="85">
          <cell r="M85">
            <v>0</v>
          </cell>
        </row>
        <row r="86">
          <cell r="M86">
            <v>0</v>
          </cell>
        </row>
        <row r="87">
          <cell r="M87">
            <v>0</v>
          </cell>
        </row>
        <row r="88">
          <cell r="M88">
            <v>0</v>
          </cell>
        </row>
        <row r="89">
          <cell r="M89">
            <v>0</v>
          </cell>
        </row>
        <row r="90">
          <cell r="M90">
            <v>0</v>
          </cell>
        </row>
        <row r="91">
          <cell r="M91">
            <v>0</v>
          </cell>
        </row>
        <row r="92">
          <cell r="M92">
            <v>0</v>
          </cell>
        </row>
        <row r="93">
          <cell r="M93">
            <v>0</v>
          </cell>
        </row>
        <row r="94">
          <cell r="M94">
            <v>0</v>
          </cell>
        </row>
        <row r="95">
          <cell r="M95">
            <v>0</v>
          </cell>
        </row>
        <row r="96">
          <cell r="M96">
            <v>0</v>
          </cell>
        </row>
        <row r="97">
          <cell r="M97">
            <v>0</v>
          </cell>
        </row>
        <row r="98">
          <cell r="M98">
            <v>0</v>
          </cell>
        </row>
        <row r="99">
          <cell r="M99">
            <v>0</v>
          </cell>
        </row>
        <row r="100">
          <cell r="M100">
            <v>0</v>
          </cell>
        </row>
        <row r="101">
          <cell r="M101">
            <v>0</v>
          </cell>
        </row>
        <row r="102">
          <cell r="M102">
            <v>0</v>
          </cell>
        </row>
        <row r="103">
          <cell r="M103">
            <v>0</v>
          </cell>
        </row>
        <row r="104">
          <cell r="M104">
            <v>0</v>
          </cell>
        </row>
        <row r="105">
          <cell r="M105">
            <v>0</v>
          </cell>
        </row>
        <row r="106">
          <cell r="M106">
            <v>0</v>
          </cell>
        </row>
        <row r="107">
          <cell r="M107">
            <v>8000</v>
          </cell>
        </row>
        <row r="109">
          <cell r="M109">
            <v>0</v>
          </cell>
        </row>
        <row r="110">
          <cell r="M110">
            <v>0</v>
          </cell>
        </row>
        <row r="111">
          <cell r="M111">
            <v>0</v>
          </cell>
        </row>
        <row r="113">
          <cell r="M113">
            <v>0</v>
          </cell>
        </row>
        <row r="114">
          <cell r="M114">
            <v>0</v>
          </cell>
        </row>
        <row r="115">
          <cell r="M115">
            <v>0</v>
          </cell>
        </row>
        <row r="116">
          <cell r="M116">
            <v>0</v>
          </cell>
        </row>
        <row r="117">
          <cell r="M117">
            <v>0</v>
          </cell>
        </row>
        <row r="120">
          <cell r="M120">
            <v>0</v>
          </cell>
        </row>
        <row r="121">
          <cell r="M121">
            <v>0</v>
          </cell>
        </row>
        <row r="122">
          <cell r="M122">
            <v>0</v>
          </cell>
        </row>
        <row r="123">
          <cell r="M123">
            <v>0</v>
          </cell>
        </row>
        <row r="125">
          <cell r="M125">
            <v>37500</v>
          </cell>
        </row>
        <row r="126">
          <cell r="M126">
            <v>37500</v>
          </cell>
        </row>
        <row r="127">
          <cell r="M127">
            <v>37500</v>
          </cell>
        </row>
        <row r="129">
          <cell r="M129">
            <v>0</v>
          </cell>
        </row>
        <row r="130">
          <cell r="M130">
            <v>0</v>
          </cell>
        </row>
        <row r="131">
          <cell r="M131">
            <v>0</v>
          </cell>
        </row>
        <row r="132">
          <cell r="M132">
            <v>0</v>
          </cell>
        </row>
        <row r="133">
          <cell r="M133">
            <v>0</v>
          </cell>
        </row>
        <row r="134">
          <cell r="M134">
            <v>0</v>
          </cell>
        </row>
        <row r="135">
          <cell r="M135">
            <v>0</v>
          </cell>
        </row>
        <row r="136">
          <cell r="M136">
            <v>0</v>
          </cell>
        </row>
        <row r="137">
          <cell r="M137">
            <v>0</v>
          </cell>
        </row>
        <row r="138">
          <cell r="M138">
            <v>0</v>
          </cell>
        </row>
        <row r="139">
          <cell r="M139">
            <v>0</v>
          </cell>
        </row>
        <row r="140">
          <cell r="M140">
            <v>0</v>
          </cell>
        </row>
        <row r="141">
          <cell r="M141">
            <v>0</v>
          </cell>
        </row>
        <row r="142">
          <cell r="M142">
            <v>0</v>
          </cell>
        </row>
        <row r="144">
          <cell r="M144">
            <v>0</v>
          </cell>
        </row>
        <row r="145">
          <cell r="M145">
            <v>0</v>
          </cell>
        </row>
        <row r="146">
          <cell r="M146">
            <v>0</v>
          </cell>
        </row>
        <row r="147">
          <cell r="M147">
            <v>0</v>
          </cell>
        </row>
        <row r="149">
          <cell r="M149">
            <v>0</v>
          </cell>
        </row>
        <row r="150">
          <cell r="M150">
            <v>0</v>
          </cell>
        </row>
        <row r="151">
          <cell r="M151">
            <v>0</v>
          </cell>
        </row>
        <row r="152">
          <cell r="M152">
            <v>0</v>
          </cell>
        </row>
        <row r="153">
          <cell r="M153">
            <v>0</v>
          </cell>
        </row>
        <row r="154">
          <cell r="M154">
            <v>0</v>
          </cell>
        </row>
        <row r="156">
          <cell r="M156">
            <v>0</v>
          </cell>
        </row>
        <row r="157">
          <cell r="M157">
            <v>0</v>
          </cell>
        </row>
        <row r="159">
          <cell r="M159">
            <v>0</v>
          </cell>
        </row>
        <row r="161">
          <cell r="M161">
            <v>0</v>
          </cell>
        </row>
        <row r="162">
          <cell r="M162">
            <v>0</v>
          </cell>
        </row>
        <row r="163">
          <cell r="M163">
            <v>0</v>
          </cell>
        </row>
        <row r="164">
          <cell r="M164">
            <v>0</v>
          </cell>
        </row>
        <row r="166">
          <cell r="M166">
            <v>0</v>
          </cell>
        </row>
        <row r="167">
          <cell r="M167">
            <v>0</v>
          </cell>
        </row>
        <row r="169">
          <cell r="M169">
            <v>0</v>
          </cell>
        </row>
        <row r="170">
          <cell r="M170">
            <v>0</v>
          </cell>
        </row>
        <row r="173">
          <cell r="M173">
            <v>0</v>
          </cell>
        </row>
        <row r="174">
          <cell r="M174">
            <v>0</v>
          </cell>
        </row>
        <row r="175">
          <cell r="M175">
            <v>0</v>
          </cell>
        </row>
        <row r="176">
          <cell r="M176">
            <v>0</v>
          </cell>
        </row>
        <row r="177">
          <cell r="M177">
            <v>0</v>
          </cell>
        </row>
        <row r="178">
          <cell r="M178">
            <v>0</v>
          </cell>
        </row>
        <row r="179">
          <cell r="M179">
            <v>0</v>
          </cell>
        </row>
        <row r="180">
          <cell r="M180">
            <v>0</v>
          </cell>
        </row>
        <row r="181">
          <cell r="M181">
            <v>0</v>
          </cell>
        </row>
        <row r="182">
          <cell r="M182">
            <v>0</v>
          </cell>
        </row>
        <row r="183">
          <cell r="M183">
            <v>0</v>
          </cell>
        </row>
        <row r="184">
          <cell r="M184">
            <v>0</v>
          </cell>
        </row>
        <row r="185">
          <cell r="M185">
            <v>0</v>
          </cell>
        </row>
        <row r="186">
          <cell r="M186">
            <v>0</v>
          </cell>
        </row>
        <row r="187">
          <cell r="M187">
            <v>0</v>
          </cell>
        </row>
        <row r="188">
          <cell r="M188">
            <v>0</v>
          </cell>
        </row>
        <row r="189">
          <cell r="M189">
            <v>0</v>
          </cell>
        </row>
        <row r="190">
          <cell r="M190">
            <v>0</v>
          </cell>
        </row>
        <row r="191">
          <cell r="M191">
            <v>0</v>
          </cell>
        </row>
        <row r="192">
          <cell r="M192">
            <v>0</v>
          </cell>
        </row>
        <row r="194">
          <cell r="M194">
            <v>0</v>
          </cell>
        </row>
        <row r="197">
          <cell r="M197">
            <v>0</v>
          </cell>
        </row>
        <row r="198">
          <cell r="M198">
            <v>0</v>
          </cell>
        </row>
        <row r="199">
          <cell r="M199">
            <v>0</v>
          </cell>
        </row>
        <row r="200">
          <cell r="M200">
            <v>0</v>
          </cell>
        </row>
        <row r="201">
          <cell r="M201">
            <v>0</v>
          </cell>
        </row>
        <row r="202">
          <cell r="M202">
            <v>0</v>
          </cell>
        </row>
        <row r="203">
          <cell r="M203">
            <v>0</v>
          </cell>
        </row>
        <row r="204">
          <cell r="M204">
            <v>0</v>
          </cell>
        </row>
        <row r="205">
          <cell r="M205">
            <v>0</v>
          </cell>
        </row>
        <row r="206">
          <cell r="M206">
            <v>0</v>
          </cell>
        </row>
        <row r="207">
          <cell r="M207">
            <v>0</v>
          </cell>
        </row>
        <row r="208">
          <cell r="M208">
            <v>0</v>
          </cell>
        </row>
        <row r="209">
          <cell r="M209">
            <v>0</v>
          </cell>
        </row>
        <row r="210">
          <cell r="M210">
            <v>0</v>
          </cell>
        </row>
        <row r="212">
          <cell r="M212">
            <v>0</v>
          </cell>
        </row>
        <row r="214">
          <cell r="M214">
            <v>0</v>
          </cell>
        </row>
        <row r="215">
          <cell r="M215">
            <v>0</v>
          </cell>
        </row>
        <row r="216">
          <cell r="M216">
            <v>0</v>
          </cell>
        </row>
        <row r="217">
          <cell r="M217">
            <v>0</v>
          </cell>
        </row>
        <row r="218">
          <cell r="M218">
            <v>0</v>
          </cell>
        </row>
        <row r="219">
          <cell r="M219">
            <v>0</v>
          </cell>
        </row>
        <row r="220">
          <cell r="M220">
            <v>0</v>
          </cell>
        </row>
        <row r="221">
          <cell r="M221">
            <v>0</v>
          </cell>
        </row>
        <row r="222">
          <cell r="M222">
            <v>0</v>
          </cell>
        </row>
        <row r="223">
          <cell r="M223">
            <v>0</v>
          </cell>
        </row>
        <row r="224">
          <cell r="M224">
            <v>0</v>
          </cell>
        </row>
        <row r="225">
          <cell r="M225">
            <v>0</v>
          </cell>
        </row>
        <row r="226">
          <cell r="M226">
            <v>0</v>
          </cell>
        </row>
        <row r="227">
          <cell r="M227">
            <v>0</v>
          </cell>
        </row>
        <row r="228">
          <cell r="M228">
            <v>0</v>
          </cell>
        </row>
        <row r="229">
          <cell r="M229">
            <v>0</v>
          </cell>
        </row>
        <row r="230">
          <cell r="M230">
            <v>0</v>
          </cell>
        </row>
        <row r="231">
          <cell r="M231">
            <v>0</v>
          </cell>
        </row>
        <row r="233">
          <cell r="M233">
            <v>0</v>
          </cell>
        </row>
        <row r="236">
          <cell r="M236">
            <v>0</v>
          </cell>
        </row>
        <row r="237">
          <cell r="M237">
            <v>0</v>
          </cell>
        </row>
        <row r="238">
          <cell r="M238">
            <v>0</v>
          </cell>
        </row>
        <row r="239">
          <cell r="M239">
            <v>0</v>
          </cell>
        </row>
        <row r="240">
          <cell r="M240">
            <v>0</v>
          </cell>
        </row>
        <row r="241">
          <cell r="M241">
            <v>0</v>
          </cell>
        </row>
        <row r="242">
          <cell r="M242">
            <v>0</v>
          </cell>
        </row>
        <row r="243">
          <cell r="M243">
            <v>0</v>
          </cell>
        </row>
        <row r="244">
          <cell r="M244">
            <v>0</v>
          </cell>
        </row>
        <row r="245">
          <cell r="M245">
            <v>0</v>
          </cell>
        </row>
        <row r="246">
          <cell r="M246">
            <v>0</v>
          </cell>
        </row>
        <row r="247">
          <cell r="M247">
            <v>0</v>
          </cell>
        </row>
        <row r="248">
          <cell r="M248">
            <v>0</v>
          </cell>
        </row>
        <row r="249">
          <cell r="M249">
            <v>0</v>
          </cell>
        </row>
        <row r="250">
          <cell r="M250">
            <v>0</v>
          </cell>
        </row>
        <row r="251">
          <cell r="M251">
            <v>0</v>
          </cell>
        </row>
        <row r="252">
          <cell r="M252">
            <v>0</v>
          </cell>
        </row>
        <row r="254">
          <cell r="M254">
            <v>0</v>
          </cell>
        </row>
        <row r="255">
          <cell r="M255">
            <v>0</v>
          </cell>
        </row>
        <row r="256">
          <cell r="M256">
            <v>0</v>
          </cell>
        </row>
        <row r="257">
          <cell r="M257">
            <v>0</v>
          </cell>
        </row>
        <row r="258">
          <cell r="M258">
            <v>0</v>
          </cell>
        </row>
        <row r="259">
          <cell r="M259">
            <v>0</v>
          </cell>
        </row>
        <row r="260">
          <cell r="M260">
            <v>0</v>
          </cell>
        </row>
        <row r="261">
          <cell r="M261">
            <v>0</v>
          </cell>
        </row>
        <row r="262">
          <cell r="M262">
            <v>0</v>
          </cell>
        </row>
        <row r="263">
          <cell r="M263">
            <v>0</v>
          </cell>
        </row>
        <row r="264">
          <cell r="M264">
            <v>0</v>
          </cell>
        </row>
        <row r="265">
          <cell r="M265">
            <v>0</v>
          </cell>
        </row>
        <row r="266">
          <cell r="M266">
            <v>0</v>
          </cell>
        </row>
        <row r="267">
          <cell r="M267">
            <v>0</v>
          </cell>
        </row>
        <row r="268">
          <cell r="M268">
            <v>0</v>
          </cell>
        </row>
        <row r="269">
          <cell r="M269">
            <v>0</v>
          </cell>
        </row>
        <row r="270">
          <cell r="M270">
            <v>0</v>
          </cell>
        </row>
        <row r="272">
          <cell r="M272">
            <v>0</v>
          </cell>
        </row>
        <row r="273">
          <cell r="M273">
            <v>0</v>
          </cell>
        </row>
        <row r="274">
          <cell r="M274">
            <v>0</v>
          </cell>
        </row>
        <row r="275">
          <cell r="M275">
            <v>0</v>
          </cell>
        </row>
        <row r="276">
          <cell r="M276">
            <v>0</v>
          </cell>
        </row>
        <row r="277">
          <cell r="M277">
            <v>0</v>
          </cell>
        </row>
        <row r="278">
          <cell r="M278">
            <v>0</v>
          </cell>
        </row>
        <row r="279">
          <cell r="M279">
            <v>0</v>
          </cell>
        </row>
        <row r="280">
          <cell r="M280">
            <v>0</v>
          </cell>
        </row>
        <row r="281">
          <cell r="M281">
            <v>0</v>
          </cell>
        </row>
        <row r="282">
          <cell r="M282">
            <v>0</v>
          </cell>
        </row>
        <row r="283">
          <cell r="M283">
            <v>0</v>
          </cell>
        </row>
        <row r="284">
          <cell r="M284">
            <v>0</v>
          </cell>
        </row>
        <row r="285">
          <cell r="M285">
            <v>0</v>
          </cell>
        </row>
        <row r="286">
          <cell r="M286">
            <v>0</v>
          </cell>
        </row>
        <row r="287">
          <cell r="M287">
            <v>0</v>
          </cell>
        </row>
        <row r="288">
          <cell r="M288">
            <v>0</v>
          </cell>
        </row>
        <row r="290">
          <cell r="M290">
            <v>0</v>
          </cell>
        </row>
        <row r="291">
          <cell r="M291">
            <v>0</v>
          </cell>
        </row>
        <row r="292">
          <cell r="M292">
            <v>0</v>
          </cell>
        </row>
        <row r="293">
          <cell r="M293">
            <v>0</v>
          </cell>
        </row>
        <row r="295">
          <cell r="M295">
            <v>0</v>
          </cell>
        </row>
        <row r="296">
          <cell r="M296">
            <v>0</v>
          </cell>
        </row>
        <row r="297">
          <cell r="M297">
            <v>0</v>
          </cell>
        </row>
        <row r="298">
          <cell r="M298">
            <v>0</v>
          </cell>
        </row>
        <row r="299">
          <cell r="M299">
            <v>0</v>
          </cell>
        </row>
        <row r="300">
          <cell r="M300">
            <v>0</v>
          </cell>
        </row>
        <row r="301">
          <cell r="M301">
            <v>0</v>
          </cell>
        </row>
        <row r="302">
          <cell r="M302">
            <v>0</v>
          </cell>
        </row>
        <row r="303">
          <cell r="M303">
            <v>0</v>
          </cell>
        </row>
        <row r="304">
          <cell r="M304">
            <v>0</v>
          </cell>
        </row>
        <row r="305">
          <cell r="M305">
            <v>0</v>
          </cell>
        </row>
        <row r="306">
          <cell r="M306">
            <v>0</v>
          </cell>
        </row>
        <row r="307">
          <cell r="M307">
            <v>0</v>
          </cell>
        </row>
        <row r="308">
          <cell r="M308">
            <v>0</v>
          </cell>
        </row>
        <row r="310">
          <cell r="M310">
            <v>0</v>
          </cell>
        </row>
        <row r="311">
          <cell r="M311">
            <v>0</v>
          </cell>
        </row>
        <row r="313">
          <cell r="M313">
            <v>0</v>
          </cell>
        </row>
        <row r="314">
          <cell r="M314">
            <v>0</v>
          </cell>
        </row>
        <row r="315">
          <cell r="M315">
            <v>0</v>
          </cell>
        </row>
        <row r="316">
          <cell r="M316">
            <v>0</v>
          </cell>
        </row>
        <row r="317">
          <cell r="M317">
            <v>0</v>
          </cell>
        </row>
        <row r="318">
          <cell r="M318">
            <v>0</v>
          </cell>
        </row>
        <row r="320">
          <cell r="M320">
            <v>0</v>
          </cell>
        </row>
        <row r="321">
          <cell r="M321">
            <v>0</v>
          </cell>
        </row>
        <row r="322">
          <cell r="M322">
            <v>0</v>
          </cell>
        </row>
        <row r="323">
          <cell r="M323">
            <v>0</v>
          </cell>
        </row>
        <row r="324">
          <cell r="M324">
            <v>0</v>
          </cell>
        </row>
        <row r="325">
          <cell r="M325">
            <v>0</v>
          </cell>
        </row>
        <row r="326">
          <cell r="M326">
            <v>0</v>
          </cell>
        </row>
        <row r="327">
          <cell r="M327">
            <v>0</v>
          </cell>
        </row>
        <row r="328">
          <cell r="M328">
            <v>0</v>
          </cell>
        </row>
        <row r="329">
          <cell r="M329">
            <v>0</v>
          </cell>
        </row>
        <row r="330">
          <cell r="M330">
            <v>0</v>
          </cell>
        </row>
        <row r="331">
          <cell r="M331">
            <v>0</v>
          </cell>
        </row>
        <row r="333">
          <cell r="M333">
            <v>0</v>
          </cell>
        </row>
        <row r="334">
          <cell r="M334">
            <v>0</v>
          </cell>
        </row>
        <row r="336">
          <cell r="M336">
            <v>0</v>
          </cell>
        </row>
        <row r="338">
          <cell r="M338">
            <v>0</v>
          </cell>
        </row>
        <row r="339">
          <cell r="M339">
            <v>0</v>
          </cell>
        </row>
        <row r="340">
          <cell r="M340">
            <v>0</v>
          </cell>
        </row>
        <row r="341">
          <cell r="M341">
            <v>0</v>
          </cell>
        </row>
        <row r="342">
          <cell r="M342">
            <v>0</v>
          </cell>
        </row>
        <row r="344">
          <cell r="M344">
            <v>0</v>
          </cell>
        </row>
        <row r="345">
          <cell r="M345">
            <v>0</v>
          </cell>
        </row>
        <row r="346">
          <cell r="M346">
            <v>0</v>
          </cell>
        </row>
        <row r="347">
          <cell r="M347">
            <v>0</v>
          </cell>
        </row>
        <row r="348">
          <cell r="M348">
            <v>0</v>
          </cell>
        </row>
        <row r="349">
          <cell r="M349">
            <v>0</v>
          </cell>
        </row>
        <row r="352">
          <cell r="M352">
            <v>0</v>
          </cell>
        </row>
        <row r="353">
          <cell r="M353">
            <v>0</v>
          </cell>
        </row>
        <row r="354">
          <cell r="M354">
            <v>0</v>
          </cell>
        </row>
        <row r="355">
          <cell r="M355">
            <v>0</v>
          </cell>
        </row>
        <row r="356">
          <cell r="M356">
            <v>0</v>
          </cell>
        </row>
        <row r="357">
          <cell r="M357">
            <v>0</v>
          </cell>
        </row>
        <row r="358">
          <cell r="M358">
            <v>0</v>
          </cell>
        </row>
        <row r="359">
          <cell r="M359">
            <v>0</v>
          </cell>
        </row>
        <row r="360">
          <cell r="M360">
            <v>0</v>
          </cell>
        </row>
        <row r="361">
          <cell r="M361">
            <v>0</v>
          </cell>
        </row>
        <row r="362">
          <cell r="M362">
            <v>0</v>
          </cell>
        </row>
        <row r="363">
          <cell r="M363">
            <v>0</v>
          </cell>
        </row>
        <row r="364">
          <cell r="M364">
            <v>0</v>
          </cell>
        </row>
        <row r="365">
          <cell r="M365">
            <v>0</v>
          </cell>
        </row>
        <row r="366">
          <cell r="M366">
            <v>0</v>
          </cell>
        </row>
        <row r="367">
          <cell r="M367">
            <v>0</v>
          </cell>
        </row>
        <row r="368">
          <cell r="M368">
            <v>0</v>
          </cell>
        </row>
        <row r="369">
          <cell r="M369">
            <v>0</v>
          </cell>
        </row>
        <row r="370">
          <cell r="M370">
            <v>0</v>
          </cell>
        </row>
        <row r="371">
          <cell r="M371">
            <v>0</v>
          </cell>
        </row>
        <row r="372">
          <cell r="M372">
            <v>0</v>
          </cell>
        </row>
        <row r="375">
          <cell r="M375">
            <v>0</v>
          </cell>
        </row>
        <row r="376">
          <cell r="M376">
            <v>0</v>
          </cell>
        </row>
        <row r="377">
          <cell r="M377">
            <v>0</v>
          </cell>
        </row>
        <row r="379">
          <cell r="M379">
            <v>0</v>
          </cell>
        </row>
        <row r="380">
          <cell r="M380">
            <v>0</v>
          </cell>
        </row>
        <row r="382">
          <cell r="M382">
            <v>0</v>
          </cell>
        </row>
        <row r="383">
          <cell r="M383">
            <v>0</v>
          </cell>
        </row>
        <row r="384">
          <cell r="M384">
            <v>0</v>
          </cell>
        </row>
        <row r="386">
          <cell r="M386">
            <v>0</v>
          </cell>
        </row>
        <row r="387">
          <cell r="M387">
            <v>0</v>
          </cell>
        </row>
        <row r="389">
          <cell r="M389">
            <v>0</v>
          </cell>
        </row>
        <row r="390">
          <cell r="M390">
            <v>0</v>
          </cell>
        </row>
        <row r="391">
          <cell r="M391">
            <v>0</v>
          </cell>
        </row>
        <row r="392">
          <cell r="M392">
            <v>0</v>
          </cell>
        </row>
        <row r="393">
          <cell r="M393">
            <v>0</v>
          </cell>
        </row>
        <row r="394">
          <cell r="M394">
            <v>0</v>
          </cell>
        </row>
        <row r="395">
          <cell r="M395">
            <v>0</v>
          </cell>
        </row>
        <row r="396">
          <cell r="M396">
            <v>0</v>
          </cell>
        </row>
        <row r="397">
          <cell r="M397">
            <v>0</v>
          </cell>
        </row>
        <row r="398">
          <cell r="M398">
            <v>0</v>
          </cell>
        </row>
        <row r="399">
          <cell r="M399">
            <v>0</v>
          </cell>
        </row>
        <row r="400">
          <cell r="M400">
            <v>0</v>
          </cell>
        </row>
        <row r="401">
          <cell r="M401">
            <v>0</v>
          </cell>
        </row>
        <row r="402">
          <cell r="M402">
            <v>0</v>
          </cell>
        </row>
        <row r="403">
          <cell r="M403">
            <v>0</v>
          </cell>
        </row>
        <row r="404">
          <cell r="M404">
            <v>0</v>
          </cell>
        </row>
        <row r="405">
          <cell r="M405">
            <v>0</v>
          </cell>
        </row>
        <row r="406">
          <cell r="M406">
            <v>0</v>
          </cell>
        </row>
        <row r="407">
          <cell r="M407">
            <v>0</v>
          </cell>
        </row>
        <row r="408">
          <cell r="M408">
            <v>0</v>
          </cell>
        </row>
        <row r="410">
          <cell r="M410">
            <v>0</v>
          </cell>
        </row>
        <row r="411">
          <cell r="M411">
            <v>0</v>
          </cell>
        </row>
        <row r="412">
          <cell r="M412">
            <v>0</v>
          </cell>
        </row>
        <row r="413">
          <cell r="M413">
            <v>0</v>
          </cell>
        </row>
        <row r="414">
          <cell r="M414">
            <v>0</v>
          </cell>
        </row>
        <row r="416">
          <cell r="M416">
            <v>0</v>
          </cell>
        </row>
        <row r="417">
          <cell r="M417">
            <v>0</v>
          </cell>
        </row>
        <row r="418">
          <cell r="M418">
            <v>0</v>
          </cell>
        </row>
        <row r="419">
          <cell r="M419">
            <v>0</v>
          </cell>
        </row>
        <row r="421">
          <cell r="M421">
            <v>0</v>
          </cell>
        </row>
        <row r="422">
          <cell r="M422">
            <v>0</v>
          </cell>
        </row>
        <row r="423">
          <cell r="M423">
            <v>0</v>
          </cell>
        </row>
        <row r="424">
          <cell r="M424">
            <v>0</v>
          </cell>
        </row>
        <row r="425">
          <cell r="M425">
            <v>0</v>
          </cell>
        </row>
        <row r="426">
          <cell r="M426">
            <v>0</v>
          </cell>
        </row>
        <row r="427">
          <cell r="M427">
            <v>0</v>
          </cell>
        </row>
        <row r="428">
          <cell r="M428">
            <v>0</v>
          </cell>
        </row>
        <row r="429">
          <cell r="M429">
            <v>0</v>
          </cell>
        </row>
        <row r="430">
          <cell r="M430">
            <v>0</v>
          </cell>
        </row>
        <row r="431">
          <cell r="M431">
            <v>0</v>
          </cell>
        </row>
        <row r="432">
          <cell r="M432">
            <v>0</v>
          </cell>
        </row>
        <row r="433">
          <cell r="M433">
            <v>0</v>
          </cell>
        </row>
        <row r="434">
          <cell r="M434">
            <v>0</v>
          </cell>
        </row>
        <row r="435">
          <cell r="M435">
            <v>0</v>
          </cell>
        </row>
        <row r="436">
          <cell r="M436">
            <v>0</v>
          </cell>
        </row>
        <row r="437">
          <cell r="M437">
            <v>0</v>
          </cell>
        </row>
        <row r="438">
          <cell r="M438">
            <v>0</v>
          </cell>
        </row>
        <row r="439">
          <cell r="M439">
            <v>0</v>
          </cell>
        </row>
        <row r="440">
          <cell r="M440">
            <v>0</v>
          </cell>
        </row>
        <row r="441">
          <cell r="M441">
            <v>0</v>
          </cell>
        </row>
        <row r="442">
          <cell r="M442">
            <v>0</v>
          </cell>
        </row>
        <row r="443">
          <cell r="M443">
            <v>0</v>
          </cell>
        </row>
        <row r="444">
          <cell r="M444">
            <v>0</v>
          </cell>
        </row>
        <row r="445">
          <cell r="M445">
            <v>0</v>
          </cell>
        </row>
        <row r="446">
          <cell r="M446">
            <v>0</v>
          </cell>
        </row>
        <row r="448">
          <cell r="M448">
            <v>0</v>
          </cell>
        </row>
        <row r="449">
          <cell r="M449">
            <v>0</v>
          </cell>
        </row>
        <row r="450">
          <cell r="M450">
            <v>0</v>
          </cell>
        </row>
        <row r="451">
          <cell r="M451">
            <v>0</v>
          </cell>
        </row>
        <row r="452">
          <cell r="M452">
            <v>0</v>
          </cell>
        </row>
        <row r="453">
          <cell r="M453">
            <v>0</v>
          </cell>
        </row>
        <row r="454">
          <cell r="M454">
            <v>0</v>
          </cell>
        </row>
        <row r="455">
          <cell r="M455">
            <v>0</v>
          </cell>
        </row>
        <row r="456">
          <cell r="M456">
            <v>0</v>
          </cell>
        </row>
        <row r="457">
          <cell r="M457">
            <v>0</v>
          </cell>
        </row>
        <row r="458">
          <cell r="M458">
            <v>0</v>
          </cell>
        </row>
        <row r="459">
          <cell r="M459">
            <v>0</v>
          </cell>
        </row>
        <row r="460">
          <cell r="M460">
            <v>0</v>
          </cell>
        </row>
        <row r="461">
          <cell r="M461">
            <v>0</v>
          </cell>
        </row>
        <row r="462">
          <cell r="M462">
            <v>0</v>
          </cell>
        </row>
        <row r="463">
          <cell r="M463">
            <v>0</v>
          </cell>
        </row>
        <row r="465">
          <cell r="M465">
            <v>0</v>
          </cell>
        </row>
        <row r="466">
          <cell r="M466">
            <v>0</v>
          </cell>
        </row>
        <row r="468">
          <cell r="M468">
            <v>0</v>
          </cell>
        </row>
        <row r="469">
          <cell r="M469">
            <v>0</v>
          </cell>
        </row>
        <row r="470">
          <cell r="M470">
            <v>0</v>
          </cell>
        </row>
        <row r="471">
          <cell r="M471">
            <v>0</v>
          </cell>
        </row>
        <row r="472">
          <cell r="M472">
            <v>0</v>
          </cell>
        </row>
        <row r="473">
          <cell r="M473">
            <v>0</v>
          </cell>
        </row>
        <row r="474">
          <cell r="M474">
            <v>0</v>
          </cell>
        </row>
        <row r="475">
          <cell r="M475">
            <v>0</v>
          </cell>
        </row>
        <row r="476">
          <cell r="M476">
            <v>0</v>
          </cell>
        </row>
        <row r="477">
          <cell r="M477">
            <v>0</v>
          </cell>
        </row>
        <row r="478">
          <cell r="M478">
            <v>0</v>
          </cell>
        </row>
        <row r="479">
          <cell r="M479">
            <v>0</v>
          </cell>
        </row>
        <row r="480">
          <cell r="M480">
            <v>0</v>
          </cell>
        </row>
        <row r="481">
          <cell r="M481">
            <v>0</v>
          </cell>
        </row>
        <row r="482">
          <cell r="M482">
            <v>0</v>
          </cell>
        </row>
        <row r="483">
          <cell r="M483">
            <v>0</v>
          </cell>
        </row>
        <row r="485">
          <cell r="M485">
            <v>0</v>
          </cell>
        </row>
        <row r="486">
          <cell r="M486">
            <v>0</v>
          </cell>
        </row>
        <row r="488">
          <cell r="M488">
            <v>0</v>
          </cell>
        </row>
        <row r="489">
          <cell r="M489">
            <v>0</v>
          </cell>
        </row>
        <row r="491">
          <cell r="M491">
            <v>1491200</v>
          </cell>
        </row>
        <row r="492">
          <cell r="M492">
            <v>83200</v>
          </cell>
        </row>
        <row r="494">
          <cell r="M494">
            <v>0</v>
          </cell>
        </row>
        <row r="495">
          <cell r="M495">
            <v>0</v>
          </cell>
        </row>
        <row r="496">
          <cell r="M496">
            <v>0</v>
          </cell>
        </row>
        <row r="497">
          <cell r="M497">
            <v>0</v>
          </cell>
        </row>
        <row r="498">
          <cell r="M498">
            <v>0</v>
          </cell>
        </row>
        <row r="499">
          <cell r="M499">
            <v>83200</v>
          </cell>
        </row>
        <row r="501">
          <cell r="M501">
            <v>0</v>
          </cell>
        </row>
        <row r="502">
          <cell r="M502">
            <v>0</v>
          </cell>
        </row>
        <row r="503">
          <cell r="M503">
            <v>0</v>
          </cell>
        </row>
        <row r="505">
          <cell r="M505">
            <v>0</v>
          </cell>
        </row>
        <row r="506">
          <cell r="M506">
            <v>0</v>
          </cell>
        </row>
        <row r="507">
          <cell r="M507">
            <v>0</v>
          </cell>
        </row>
        <row r="508">
          <cell r="M508">
            <v>0</v>
          </cell>
        </row>
        <row r="509">
          <cell r="M509">
            <v>0</v>
          </cell>
        </row>
        <row r="511">
          <cell r="M511">
            <v>0</v>
          </cell>
        </row>
        <row r="512">
          <cell r="M512">
            <v>0</v>
          </cell>
        </row>
        <row r="513">
          <cell r="M513">
            <v>0</v>
          </cell>
        </row>
        <row r="515">
          <cell r="M515">
            <v>143000</v>
          </cell>
        </row>
        <row r="516">
          <cell r="M516">
            <v>0</v>
          </cell>
        </row>
        <row r="517">
          <cell r="M517">
            <v>0</v>
          </cell>
        </row>
        <row r="518">
          <cell r="M518">
            <v>0</v>
          </cell>
        </row>
        <row r="519">
          <cell r="M519">
            <v>0</v>
          </cell>
        </row>
        <row r="520">
          <cell r="M520">
            <v>143000</v>
          </cell>
        </row>
        <row r="522">
          <cell r="M522">
            <v>1235000</v>
          </cell>
        </row>
        <row r="524">
          <cell r="M524">
            <v>1235000</v>
          </cell>
        </row>
        <row r="526">
          <cell r="M526">
            <v>30000</v>
          </cell>
        </row>
        <row r="527">
          <cell r="M527">
            <v>0</v>
          </cell>
        </row>
        <row r="528">
          <cell r="M528">
            <v>0</v>
          </cell>
        </row>
        <row r="529">
          <cell r="M529">
            <v>0</v>
          </cell>
        </row>
        <row r="530">
          <cell r="M530">
            <v>0</v>
          </cell>
        </row>
        <row r="531">
          <cell r="M531">
            <v>30000</v>
          </cell>
        </row>
        <row r="533">
          <cell r="M533">
            <v>425354.09000000008</v>
          </cell>
        </row>
        <row r="534">
          <cell r="M534">
            <v>0</v>
          </cell>
        </row>
        <row r="535">
          <cell r="M535">
            <v>0</v>
          </cell>
        </row>
        <row r="536">
          <cell r="M536">
            <v>0</v>
          </cell>
        </row>
        <row r="537">
          <cell r="M537">
            <v>0</v>
          </cell>
        </row>
        <row r="538">
          <cell r="M538">
            <v>0</v>
          </cell>
        </row>
        <row r="539">
          <cell r="M539">
            <v>0</v>
          </cell>
        </row>
        <row r="540">
          <cell r="M540">
            <v>0</v>
          </cell>
        </row>
        <row r="541">
          <cell r="M541">
            <v>0</v>
          </cell>
        </row>
        <row r="543">
          <cell r="M543">
            <v>0</v>
          </cell>
        </row>
        <row r="544">
          <cell r="M544">
            <v>0</v>
          </cell>
        </row>
        <row r="546">
          <cell r="M546">
            <v>425354.09000000008</v>
          </cell>
        </row>
        <row r="547">
          <cell r="M547">
            <v>0</v>
          </cell>
        </row>
        <row r="548">
          <cell r="M548">
            <v>0</v>
          </cell>
        </row>
        <row r="549">
          <cell r="M549">
            <v>0</v>
          </cell>
        </row>
        <row r="550">
          <cell r="M550">
            <v>0</v>
          </cell>
        </row>
        <row r="551">
          <cell r="M551">
            <v>0</v>
          </cell>
        </row>
        <row r="552">
          <cell r="M552">
            <v>0</v>
          </cell>
        </row>
        <row r="553">
          <cell r="M553">
            <v>0</v>
          </cell>
        </row>
        <row r="554">
          <cell r="M554">
            <v>0</v>
          </cell>
        </row>
        <row r="555">
          <cell r="M555">
            <v>258270</v>
          </cell>
        </row>
        <row r="556">
          <cell r="M556">
            <v>108672</v>
          </cell>
        </row>
        <row r="557">
          <cell r="M557">
            <v>58412.090000000011</v>
          </cell>
        </row>
        <row r="559">
          <cell r="M559">
            <v>50000</v>
          </cell>
        </row>
        <row r="560">
          <cell r="M560">
            <v>50000</v>
          </cell>
        </row>
        <row r="561">
          <cell r="M561">
            <v>50000</v>
          </cell>
        </row>
        <row r="563">
          <cell r="M563">
            <v>0</v>
          </cell>
        </row>
        <row r="564">
          <cell r="M564">
            <v>0</v>
          </cell>
        </row>
        <row r="566">
          <cell r="M566">
            <v>3900054.0900000003</v>
          </cell>
        </row>
        <row r="567">
          <cell r="M567">
            <v>0</v>
          </cell>
        </row>
        <row r="568">
          <cell r="M568">
            <v>0</v>
          </cell>
        </row>
        <row r="569">
          <cell r="M569">
            <v>0</v>
          </cell>
        </row>
        <row r="570">
          <cell r="M570">
            <v>0</v>
          </cell>
        </row>
        <row r="571">
          <cell r="M571">
            <v>0</v>
          </cell>
        </row>
        <row r="572">
          <cell r="M572">
            <v>167084.09000000003</v>
          </cell>
        </row>
        <row r="573">
          <cell r="M573">
            <v>0</v>
          </cell>
        </row>
        <row r="574">
          <cell r="M574">
            <v>0</v>
          </cell>
        </row>
        <row r="575">
          <cell r="M575">
            <v>0</v>
          </cell>
        </row>
        <row r="576">
          <cell r="M576">
            <v>0</v>
          </cell>
        </row>
        <row r="577">
          <cell r="M577">
            <v>295750</v>
          </cell>
        </row>
        <row r="578">
          <cell r="M578">
            <v>83200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92"/>
  <sheetViews>
    <sheetView tabSelected="1" workbookViewId="0">
      <selection activeCell="E589" sqref="E589"/>
    </sheetView>
  </sheetViews>
  <sheetFormatPr defaultRowHeight="12.75" x14ac:dyDescent="0.2"/>
  <cols>
    <col min="1" max="1" width="5" style="1" customWidth="1"/>
    <col min="2" max="2" width="6" style="1" customWidth="1"/>
    <col min="3" max="3" width="5.140625" style="2" customWidth="1"/>
    <col min="4" max="4" width="75.5703125" style="1" customWidth="1"/>
    <col min="5" max="5" width="14.28515625" style="6" customWidth="1"/>
    <col min="6" max="8" width="14.5703125" style="3" customWidth="1"/>
    <col min="9" max="9" width="14.5703125" style="1" customWidth="1"/>
    <col min="10" max="10" width="14.5703125" style="3" customWidth="1"/>
    <col min="11" max="11" width="14.28515625" style="3" customWidth="1"/>
    <col min="12" max="12" width="14.5703125" style="3" customWidth="1"/>
    <col min="13" max="13" width="13.85546875" style="1" customWidth="1"/>
    <col min="14" max="14" width="17.42578125" style="1" customWidth="1"/>
    <col min="15" max="15" width="11.28515625" style="1" bestFit="1" customWidth="1"/>
    <col min="16" max="16" width="10" style="1" bestFit="1" customWidth="1"/>
    <col min="17" max="17" width="9.140625" style="1"/>
    <col min="18" max="18" width="10" style="1" bestFit="1" customWidth="1"/>
    <col min="19" max="262" width="9.140625" style="1"/>
    <col min="263" max="263" width="5" style="1" customWidth="1"/>
    <col min="264" max="264" width="6" style="1" customWidth="1"/>
    <col min="265" max="265" width="5.140625" style="1" customWidth="1"/>
    <col min="266" max="266" width="72" style="1" customWidth="1"/>
    <col min="267" max="267" width="14.28515625" style="1" customWidth="1"/>
    <col min="268" max="268" width="14.5703125" style="1" customWidth="1"/>
    <col min="269" max="269" width="13.85546875" style="1" customWidth="1"/>
    <col min="270" max="270" width="9.140625" style="1"/>
    <col min="271" max="271" width="11.28515625" style="1" bestFit="1" customWidth="1"/>
    <col min="272" max="272" width="10" style="1" bestFit="1" customWidth="1"/>
    <col min="273" max="273" width="9.140625" style="1"/>
    <col min="274" max="274" width="10" style="1" bestFit="1" customWidth="1"/>
    <col min="275" max="518" width="9.140625" style="1"/>
    <col min="519" max="519" width="5" style="1" customWidth="1"/>
    <col min="520" max="520" width="6" style="1" customWidth="1"/>
    <col min="521" max="521" width="5.140625" style="1" customWidth="1"/>
    <col min="522" max="522" width="72" style="1" customWidth="1"/>
    <col min="523" max="523" width="14.28515625" style="1" customWidth="1"/>
    <col min="524" max="524" width="14.5703125" style="1" customWidth="1"/>
    <col min="525" max="525" width="13.85546875" style="1" customWidth="1"/>
    <col min="526" max="526" width="9.140625" style="1"/>
    <col min="527" max="527" width="11.28515625" style="1" bestFit="1" customWidth="1"/>
    <col min="528" max="528" width="10" style="1" bestFit="1" customWidth="1"/>
    <col min="529" max="529" width="9.140625" style="1"/>
    <col min="530" max="530" width="10" style="1" bestFit="1" customWidth="1"/>
    <col min="531" max="774" width="9.140625" style="1"/>
    <col min="775" max="775" width="5" style="1" customWidth="1"/>
    <col min="776" max="776" width="6" style="1" customWidth="1"/>
    <col min="777" max="777" width="5.140625" style="1" customWidth="1"/>
    <col min="778" max="778" width="72" style="1" customWidth="1"/>
    <col min="779" max="779" width="14.28515625" style="1" customWidth="1"/>
    <col min="780" max="780" width="14.5703125" style="1" customWidth="1"/>
    <col min="781" max="781" width="13.85546875" style="1" customWidth="1"/>
    <col min="782" max="782" width="9.140625" style="1"/>
    <col min="783" max="783" width="11.28515625" style="1" bestFit="1" customWidth="1"/>
    <col min="784" max="784" width="10" style="1" bestFit="1" customWidth="1"/>
    <col min="785" max="785" width="9.140625" style="1"/>
    <col min="786" max="786" width="10" style="1" bestFit="1" customWidth="1"/>
    <col min="787" max="1030" width="9.140625" style="1"/>
    <col min="1031" max="1031" width="5" style="1" customWidth="1"/>
    <col min="1032" max="1032" width="6" style="1" customWidth="1"/>
    <col min="1033" max="1033" width="5.140625" style="1" customWidth="1"/>
    <col min="1034" max="1034" width="72" style="1" customWidth="1"/>
    <col min="1035" max="1035" width="14.28515625" style="1" customWidth="1"/>
    <col min="1036" max="1036" width="14.5703125" style="1" customWidth="1"/>
    <col min="1037" max="1037" width="13.85546875" style="1" customWidth="1"/>
    <col min="1038" max="1038" width="9.140625" style="1"/>
    <col min="1039" max="1039" width="11.28515625" style="1" bestFit="1" customWidth="1"/>
    <col min="1040" max="1040" width="10" style="1" bestFit="1" customWidth="1"/>
    <col min="1041" max="1041" width="9.140625" style="1"/>
    <col min="1042" max="1042" width="10" style="1" bestFit="1" customWidth="1"/>
    <col min="1043" max="1286" width="9.140625" style="1"/>
    <col min="1287" max="1287" width="5" style="1" customWidth="1"/>
    <col min="1288" max="1288" width="6" style="1" customWidth="1"/>
    <col min="1289" max="1289" width="5.140625" style="1" customWidth="1"/>
    <col min="1290" max="1290" width="72" style="1" customWidth="1"/>
    <col min="1291" max="1291" width="14.28515625" style="1" customWidth="1"/>
    <col min="1292" max="1292" width="14.5703125" style="1" customWidth="1"/>
    <col min="1293" max="1293" width="13.85546875" style="1" customWidth="1"/>
    <col min="1294" max="1294" width="9.140625" style="1"/>
    <col min="1295" max="1295" width="11.28515625" style="1" bestFit="1" customWidth="1"/>
    <col min="1296" max="1296" width="10" style="1" bestFit="1" customWidth="1"/>
    <col min="1297" max="1297" width="9.140625" style="1"/>
    <col min="1298" max="1298" width="10" style="1" bestFit="1" customWidth="1"/>
    <col min="1299" max="1542" width="9.140625" style="1"/>
    <col min="1543" max="1543" width="5" style="1" customWidth="1"/>
    <col min="1544" max="1544" width="6" style="1" customWidth="1"/>
    <col min="1545" max="1545" width="5.140625" style="1" customWidth="1"/>
    <col min="1546" max="1546" width="72" style="1" customWidth="1"/>
    <col min="1547" max="1547" width="14.28515625" style="1" customWidth="1"/>
    <col min="1548" max="1548" width="14.5703125" style="1" customWidth="1"/>
    <col min="1549" max="1549" width="13.85546875" style="1" customWidth="1"/>
    <col min="1550" max="1550" width="9.140625" style="1"/>
    <col min="1551" max="1551" width="11.28515625" style="1" bestFit="1" customWidth="1"/>
    <col min="1552" max="1552" width="10" style="1" bestFit="1" customWidth="1"/>
    <col min="1553" max="1553" width="9.140625" style="1"/>
    <col min="1554" max="1554" width="10" style="1" bestFit="1" customWidth="1"/>
    <col min="1555" max="1798" width="9.140625" style="1"/>
    <col min="1799" max="1799" width="5" style="1" customWidth="1"/>
    <col min="1800" max="1800" width="6" style="1" customWidth="1"/>
    <col min="1801" max="1801" width="5.140625" style="1" customWidth="1"/>
    <col min="1802" max="1802" width="72" style="1" customWidth="1"/>
    <col min="1803" max="1803" width="14.28515625" style="1" customWidth="1"/>
    <col min="1804" max="1804" width="14.5703125" style="1" customWidth="1"/>
    <col min="1805" max="1805" width="13.85546875" style="1" customWidth="1"/>
    <col min="1806" max="1806" width="9.140625" style="1"/>
    <col min="1807" max="1807" width="11.28515625" style="1" bestFit="1" customWidth="1"/>
    <col min="1808" max="1808" width="10" style="1" bestFit="1" customWidth="1"/>
    <col min="1809" max="1809" width="9.140625" style="1"/>
    <col min="1810" max="1810" width="10" style="1" bestFit="1" customWidth="1"/>
    <col min="1811" max="2054" width="9.140625" style="1"/>
    <col min="2055" max="2055" width="5" style="1" customWidth="1"/>
    <col min="2056" max="2056" width="6" style="1" customWidth="1"/>
    <col min="2057" max="2057" width="5.140625" style="1" customWidth="1"/>
    <col min="2058" max="2058" width="72" style="1" customWidth="1"/>
    <col min="2059" max="2059" width="14.28515625" style="1" customWidth="1"/>
    <col min="2060" max="2060" width="14.5703125" style="1" customWidth="1"/>
    <col min="2061" max="2061" width="13.85546875" style="1" customWidth="1"/>
    <col min="2062" max="2062" width="9.140625" style="1"/>
    <col min="2063" max="2063" width="11.28515625" style="1" bestFit="1" customWidth="1"/>
    <col min="2064" max="2064" width="10" style="1" bestFit="1" customWidth="1"/>
    <col min="2065" max="2065" width="9.140625" style="1"/>
    <col min="2066" max="2066" width="10" style="1" bestFit="1" customWidth="1"/>
    <col min="2067" max="2310" width="9.140625" style="1"/>
    <col min="2311" max="2311" width="5" style="1" customWidth="1"/>
    <col min="2312" max="2312" width="6" style="1" customWidth="1"/>
    <col min="2313" max="2313" width="5.140625" style="1" customWidth="1"/>
    <col min="2314" max="2314" width="72" style="1" customWidth="1"/>
    <col min="2315" max="2315" width="14.28515625" style="1" customWidth="1"/>
    <col min="2316" max="2316" width="14.5703125" style="1" customWidth="1"/>
    <col min="2317" max="2317" width="13.85546875" style="1" customWidth="1"/>
    <col min="2318" max="2318" width="9.140625" style="1"/>
    <col min="2319" max="2319" width="11.28515625" style="1" bestFit="1" customWidth="1"/>
    <col min="2320" max="2320" width="10" style="1" bestFit="1" customWidth="1"/>
    <col min="2321" max="2321" width="9.140625" style="1"/>
    <col min="2322" max="2322" width="10" style="1" bestFit="1" customWidth="1"/>
    <col min="2323" max="2566" width="9.140625" style="1"/>
    <col min="2567" max="2567" width="5" style="1" customWidth="1"/>
    <col min="2568" max="2568" width="6" style="1" customWidth="1"/>
    <col min="2569" max="2569" width="5.140625" style="1" customWidth="1"/>
    <col min="2570" max="2570" width="72" style="1" customWidth="1"/>
    <col min="2571" max="2571" width="14.28515625" style="1" customWidth="1"/>
    <col min="2572" max="2572" width="14.5703125" style="1" customWidth="1"/>
    <col min="2573" max="2573" width="13.85546875" style="1" customWidth="1"/>
    <col min="2574" max="2574" width="9.140625" style="1"/>
    <col min="2575" max="2575" width="11.28515625" style="1" bestFit="1" customWidth="1"/>
    <col min="2576" max="2576" width="10" style="1" bestFit="1" customWidth="1"/>
    <col min="2577" max="2577" width="9.140625" style="1"/>
    <col min="2578" max="2578" width="10" style="1" bestFit="1" customWidth="1"/>
    <col min="2579" max="2822" width="9.140625" style="1"/>
    <col min="2823" max="2823" width="5" style="1" customWidth="1"/>
    <col min="2824" max="2824" width="6" style="1" customWidth="1"/>
    <col min="2825" max="2825" width="5.140625" style="1" customWidth="1"/>
    <col min="2826" max="2826" width="72" style="1" customWidth="1"/>
    <col min="2827" max="2827" width="14.28515625" style="1" customWidth="1"/>
    <col min="2828" max="2828" width="14.5703125" style="1" customWidth="1"/>
    <col min="2829" max="2829" width="13.85546875" style="1" customWidth="1"/>
    <col min="2830" max="2830" width="9.140625" style="1"/>
    <col min="2831" max="2831" width="11.28515625" style="1" bestFit="1" customWidth="1"/>
    <col min="2832" max="2832" width="10" style="1" bestFit="1" customWidth="1"/>
    <col min="2833" max="2833" width="9.140625" style="1"/>
    <col min="2834" max="2834" width="10" style="1" bestFit="1" customWidth="1"/>
    <col min="2835" max="3078" width="9.140625" style="1"/>
    <col min="3079" max="3079" width="5" style="1" customWidth="1"/>
    <col min="3080" max="3080" width="6" style="1" customWidth="1"/>
    <col min="3081" max="3081" width="5.140625" style="1" customWidth="1"/>
    <col min="3082" max="3082" width="72" style="1" customWidth="1"/>
    <col min="3083" max="3083" width="14.28515625" style="1" customWidth="1"/>
    <col min="3084" max="3084" width="14.5703125" style="1" customWidth="1"/>
    <col min="3085" max="3085" width="13.85546875" style="1" customWidth="1"/>
    <col min="3086" max="3086" width="9.140625" style="1"/>
    <col min="3087" max="3087" width="11.28515625" style="1" bestFit="1" customWidth="1"/>
    <col min="3088" max="3088" width="10" style="1" bestFit="1" customWidth="1"/>
    <col min="3089" max="3089" width="9.140625" style="1"/>
    <col min="3090" max="3090" width="10" style="1" bestFit="1" customWidth="1"/>
    <col min="3091" max="3334" width="9.140625" style="1"/>
    <col min="3335" max="3335" width="5" style="1" customWidth="1"/>
    <col min="3336" max="3336" width="6" style="1" customWidth="1"/>
    <col min="3337" max="3337" width="5.140625" style="1" customWidth="1"/>
    <col min="3338" max="3338" width="72" style="1" customWidth="1"/>
    <col min="3339" max="3339" width="14.28515625" style="1" customWidth="1"/>
    <col min="3340" max="3340" width="14.5703125" style="1" customWidth="1"/>
    <col min="3341" max="3341" width="13.85546875" style="1" customWidth="1"/>
    <col min="3342" max="3342" width="9.140625" style="1"/>
    <col min="3343" max="3343" width="11.28515625" style="1" bestFit="1" customWidth="1"/>
    <col min="3344" max="3344" width="10" style="1" bestFit="1" customWidth="1"/>
    <col min="3345" max="3345" width="9.140625" style="1"/>
    <col min="3346" max="3346" width="10" style="1" bestFit="1" customWidth="1"/>
    <col min="3347" max="3590" width="9.140625" style="1"/>
    <col min="3591" max="3591" width="5" style="1" customWidth="1"/>
    <col min="3592" max="3592" width="6" style="1" customWidth="1"/>
    <col min="3593" max="3593" width="5.140625" style="1" customWidth="1"/>
    <col min="3594" max="3594" width="72" style="1" customWidth="1"/>
    <col min="3595" max="3595" width="14.28515625" style="1" customWidth="1"/>
    <col min="3596" max="3596" width="14.5703125" style="1" customWidth="1"/>
    <col min="3597" max="3597" width="13.85546875" style="1" customWidth="1"/>
    <col min="3598" max="3598" width="9.140625" style="1"/>
    <col min="3599" max="3599" width="11.28515625" style="1" bestFit="1" customWidth="1"/>
    <col min="3600" max="3600" width="10" style="1" bestFit="1" customWidth="1"/>
    <col min="3601" max="3601" width="9.140625" style="1"/>
    <col min="3602" max="3602" width="10" style="1" bestFit="1" customWidth="1"/>
    <col min="3603" max="3846" width="9.140625" style="1"/>
    <col min="3847" max="3847" width="5" style="1" customWidth="1"/>
    <col min="3848" max="3848" width="6" style="1" customWidth="1"/>
    <col min="3849" max="3849" width="5.140625" style="1" customWidth="1"/>
    <col min="3850" max="3850" width="72" style="1" customWidth="1"/>
    <col min="3851" max="3851" width="14.28515625" style="1" customWidth="1"/>
    <col min="3852" max="3852" width="14.5703125" style="1" customWidth="1"/>
    <col min="3853" max="3853" width="13.85546875" style="1" customWidth="1"/>
    <col min="3854" max="3854" width="9.140625" style="1"/>
    <col min="3855" max="3855" width="11.28515625" style="1" bestFit="1" customWidth="1"/>
    <col min="3856" max="3856" width="10" style="1" bestFit="1" customWidth="1"/>
    <col min="3857" max="3857" width="9.140625" style="1"/>
    <col min="3858" max="3858" width="10" style="1" bestFit="1" customWidth="1"/>
    <col min="3859" max="4102" width="9.140625" style="1"/>
    <col min="4103" max="4103" width="5" style="1" customWidth="1"/>
    <col min="4104" max="4104" width="6" style="1" customWidth="1"/>
    <col min="4105" max="4105" width="5.140625" style="1" customWidth="1"/>
    <col min="4106" max="4106" width="72" style="1" customWidth="1"/>
    <col min="4107" max="4107" width="14.28515625" style="1" customWidth="1"/>
    <col min="4108" max="4108" width="14.5703125" style="1" customWidth="1"/>
    <col min="4109" max="4109" width="13.85546875" style="1" customWidth="1"/>
    <col min="4110" max="4110" width="9.140625" style="1"/>
    <col min="4111" max="4111" width="11.28515625" style="1" bestFit="1" customWidth="1"/>
    <col min="4112" max="4112" width="10" style="1" bestFit="1" customWidth="1"/>
    <col min="4113" max="4113" width="9.140625" style="1"/>
    <col min="4114" max="4114" width="10" style="1" bestFit="1" customWidth="1"/>
    <col min="4115" max="4358" width="9.140625" style="1"/>
    <col min="4359" max="4359" width="5" style="1" customWidth="1"/>
    <col min="4360" max="4360" width="6" style="1" customWidth="1"/>
    <col min="4361" max="4361" width="5.140625" style="1" customWidth="1"/>
    <col min="4362" max="4362" width="72" style="1" customWidth="1"/>
    <col min="4363" max="4363" width="14.28515625" style="1" customWidth="1"/>
    <col min="4364" max="4364" width="14.5703125" style="1" customWidth="1"/>
    <col min="4365" max="4365" width="13.85546875" style="1" customWidth="1"/>
    <col min="4366" max="4366" width="9.140625" style="1"/>
    <col min="4367" max="4367" width="11.28515625" style="1" bestFit="1" customWidth="1"/>
    <col min="4368" max="4368" width="10" style="1" bestFit="1" customWidth="1"/>
    <col min="4369" max="4369" width="9.140625" style="1"/>
    <col min="4370" max="4370" width="10" style="1" bestFit="1" customWidth="1"/>
    <col min="4371" max="4614" width="9.140625" style="1"/>
    <col min="4615" max="4615" width="5" style="1" customWidth="1"/>
    <col min="4616" max="4616" width="6" style="1" customWidth="1"/>
    <col min="4617" max="4617" width="5.140625" style="1" customWidth="1"/>
    <col min="4618" max="4618" width="72" style="1" customWidth="1"/>
    <col min="4619" max="4619" width="14.28515625" style="1" customWidth="1"/>
    <col min="4620" max="4620" width="14.5703125" style="1" customWidth="1"/>
    <col min="4621" max="4621" width="13.85546875" style="1" customWidth="1"/>
    <col min="4622" max="4622" width="9.140625" style="1"/>
    <col min="4623" max="4623" width="11.28515625" style="1" bestFit="1" customWidth="1"/>
    <col min="4624" max="4624" width="10" style="1" bestFit="1" customWidth="1"/>
    <col min="4625" max="4625" width="9.140625" style="1"/>
    <col min="4626" max="4626" width="10" style="1" bestFit="1" customWidth="1"/>
    <col min="4627" max="4870" width="9.140625" style="1"/>
    <col min="4871" max="4871" width="5" style="1" customWidth="1"/>
    <col min="4872" max="4872" width="6" style="1" customWidth="1"/>
    <col min="4873" max="4873" width="5.140625" style="1" customWidth="1"/>
    <col min="4874" max="4874" width="72" style="1" customWidth="1"/>
    <col min="4875" max="4875" width="14.28515625" style="1" customWidth="1"/>
    <col min="4876" max="4876" width="14.5703125" style="1" customWidth="1"/>
    <col min="4877" max="4877" width="13.85546875" style="1" customWidth="1"/>
    <col min="4878" max="4878" width="9.140625" style="1"/>
    <col min="4879" max="4879" width="11.28515625" style="1" bestFit="1" customWidth="1"/>
    <col min="4880" max="4880" width="10" style="1" bestFit="1" customWidth="1"/>
    <col min="4881" max="4881" width="9.140625" style="1"/>
    <col min="4882" max="4882" width="10" style="1" bestFit="1" customWidth="1"/>
    <col min="4883" max="5126" width="9.140625" style="1"/>
    <col min="5127" max="5127" width="5" style="1" customWidth="1"/>
    <col min="5128" max="5128" width="6" style="1" customWidth="1"/>
    <col min="5129" max="5129" width="5.140625" style="1" customWidth="1"/>
    <col min="5130" max="5130" width="72" style="1" customWidth="1"/>
    <col min="5131" max="5131" width="14.28515625" style="1" customWidth="1"/>
    <col min="5132" max="5132" width="14.5703125" style="1" customWidth="1"/>
    <col min="5133" max="5133" width="13.85546875" style="1" customWidth="1"/>
    <col min="5134" max="5134" width="9.140625" style="1"/>
    <col min="5135" max="5135" width="11.28515625" style="1" bestFit="1" customWidth="1"/>
    <col min="5136" max="5136" width="10" style="1" bestFit="1" customWidth="1"/>
    <col min="5137" max="5137" width="9.140625" style="1"/>
    <col min="5138" max="5138" width="10" style="1" bestFit="1" customWidth="1"/>
    <col min="5139" max="5382" width="9.140625" style="1"/>
    <col min="5383" max="5383" width="5" style="1" customWidth="1"/>
    <col min="5384" max="5384" width="6" style="1" customWidth="1"/>
    <col min="5385" max="5385" width="5.140625" style="1" customWidth="1"/>
    <col min="5386" max="5386" width="72" style="1" customWidth="1"/>
    <col min="5387" max="5387" width="14.28515625" style="1" customWidth="1"/>
    <col min="5388" max="5388" width="14.5703125" style="1" customWidth="1"/>
    <col min="5389" max="5389" width="13.85546875" style="1" customWidth="1"/>
    <col min="5390" max="5390" width="9.140625" style="1"/>
    <col min="5391" max="5391" width="11.28515625" style="1" bestFit="1" customWidth="1"/>
    <col min="5392" max="5392" width="10" style="1" bestFit="1" customWidth="1"/>
    <col min="5393" max="5393" width="9.140625" style="1"/>
    <col min="5394" max="5394" width="10" style="1" bestFit="1" customWidth="1"/>
    <col min="5395" max="5638" width="9.140625" style="1"/>
    <col min="5639" max="5639" width="5" style="1" customWidth="1"/>
    <col min="5640" max="5640" width="6" style="1" customWidth="1"/>
    <col min="5641" max="5641" width="5.140625" style="1" customWidth="1"/>
    <col min="5642" max="5642" width="72" style="1" customWidth="1"/>
    <col min="5643" max="5643" width="14.28515625" style="1" customWidth="1"/>
    <col min="5644" max="5644" width="14.5703125" style="1" customWidth="1"/>
    <col min="5645" max="5645" width="13.85546875" style="1" customWidth="1"/>
    <col min="5646" max="5646" width="9.140625" style="1"/>
    <col min="5647" max="5647" width="11.28515625" style="1" bestFit="1" customWidth="1"/>
    <col min="5648" max="5648" width="10" style="1" bestFit="1" customWidth="1"/>
    <col min="5649" max="5649" width="9.140625" style="1"/>
    <col min="5650" max="5650" width="10" style="1" bestFit="1" customWidth="1"/>
    <col min="5651" max="5894" width="9.140625" style="1"/>
    <col min="5895" max="5895" width="5" style="1" customWidth="1"/>
    <col min="5896" max="5896" width="6" style="1" customWidth="1"/>
    <col min="5897" max="5897" width="5.140625" style="1" customWidth="1"/>
    <col min="5898" max="5898" width="72" style="1" customWidth="1"/>
    <col min="5899" max="5899" width="14.28515625" style="1" customWidth="1"/>
    <col min="5900" max="5900" width="14.5703125" style="1" customWidth="1"/>
    <col min="5901" max="5901" width="13.85546875" style="1" customWidth="1"/>
    <col min="5902" max="5902" width="9.140625" style="1"/>
    <col min="5903" max="5903" width="11.28515625" style="1" bestFit="1" customWidth="1"/>
    <col min="5904" max="5904" width="10" style="1" bestFit="1" customWidth="1"/>
    <col min="5905" max="5905" width="9.140625" style="1"/>
    <col min="5906" max="5906" width="10" style="1" bestFit="1" customWidth="1"/>
    <col min="5907" max="6150" width="9.140625" style="1"/>
    <col min="6151" max="6151" width="5" style="1" customWidth="1"/>
    <col min="6152" max="6152" width="6" style="1" customWidth="1"/>
    <col min="6153" max="6153" width="5.140625" style="1" customWidth="1"/>
    <col min="6154" max="6154" width="72" style="1" customWidth="1"/>
    <col min="6155" max="6155" width="14.28515625" style="1" customWidth="1"/>
    <col min="6156" max="6156" width="14.5703125" style="1" customWidth="1"/>
    <col min="6157" max="6157" width="13.85546875" style="1" customWidth="1"/>
    <col min="6158" max="6158" width="9.140625" style="1"/>
    <col min="6159" max="6159" width="11.28515625" style="1" bestFit="1" customWidth="1"/>
    <col min="6160" max="6160" width="10" style="1" bestFit="1" customWidth="1"/>
    <col min="6161" max="6161" width="9.140625" style="1"/>
    <col min="6162" max="6162" width="10" style="1" bestFit="1" customWidth="1"/>
    <col min="6163" max="6406" width="9.140625" style="1"/>
    <col min="6407" max="6407" width="5" style="1" customWidth="1"/>
    <col min="6408" max="6408" width="6" style="1" customWidth="1"/>
    <col min="6409" max="6409" width="5.140625" style="1" customWidth="1"/>
    <col min="6410" max="6410" width="72" style="1" customWidth="1"/>
    <col min="6411" max="6411" width="14.28515625" style="1" customWidth="1"/>
    <col min="6412" max="6412" width="14.5703125" style="1" customWidth="1"/>
    <col min="6413" max="6413" width="13.85546875" style="1" customWidth="1"/>
    <col min="6414" max="6414" width="9.140625" style="1"/>
    <col min="6415" max="6415" width="11.28515625" style="1" bestFit="1" customWidth="1"/>
    <col min="6416" max="6416" width="10" style="1" bestFit="1" customWidth="1"/>
    <col min="6417" max="6417" width="9.140625" style="1"/>
    <col min="6418" max="6418" width="10" style="1" bestFit="1" customWidth="1"/>
    <col min="6419" max="6662" width="9.140625" style="1"/>
    <col min="6663" max="6663" width="5" style="1" customWidth="1"/>
    <col min="6664" max="6664" width="6" style="1" customWidth="1"/>
    <col min="6665" max="6665" width="5.140625" style="1" customWidth="1"/>
    <col min="6666" max="6666" width="72" style="1" customWidth="1"/>
    <col min="6667" max="6667" width="14.28515625" style="1" customWidth="1"/>
    <col min="6668" max="6668" width="14.5703125" style="1" customWidth="1"/>
    <col min="6669" max="6669" width="13.85546875" style="1" customWidth="1"/>
    <col min="6670" max="6670" width="9.140625" style="1"/>
    <col min="6671" max="6671" width="11.28515625" style="1" bestFit="1" customWidth="1"/>
    <col min="6672" max="6672" width="10" style="1" bestFit="1" customWidth="1"/>
    <col min="6673" max="6673" width="9.140625" style="1"/>
    <col min="6674" max="6674" width="10" style="1" bestFit="1" customWidth="1"/>
    <col min="6675" max="6918" width="9.140625" style="1"/>
    <col min="6919" max="6919" width="5" style="1" customWidth="1"/>
    <col min="6920" max="6920" width="6" style="1" customWidth="1"/>
    <col min="6921" max="6921" width="5.140625" style="1" customWidth="1"/>
    <col min="6922" max="6922" width="72" style="1" customWidth="1"/>
    <col min="6923" max="6923" width="14.28515625" style="1" customWidth="1"/>
    <col min="6924" max="6924" width="14.5703125" style="1" customWidth="1"/>
    <col min="6925" max="6925" width="13.85546875" style="1" customWidth="1"/>
    <col min="6926" max="6926" width="9.140625" style="1"/>
    <col min="6927" max="6927" width="11.28515625" style="1" bestFit="1" customWidth="1"/>
    <col min="6928" max="6928" width="10" style="1" bestFit="1" customWidth="1"/>
    <col min="6929" max="6929" width="9.140625" style="1"/>
    <col min="6930" max="6930" width="10" style="1" bestFit="1" customWidth="1"/>
    <col min="6931" max="7174" width="9.140625" style="1"/>
    <col min="7175" max="7175" width="5" style="1" customWidth="1"/>
    <col min="7176" max="7176" width="6" style="1" customWidth="1"/>
    <col min="7177" max="7177" width="5.140625" style="1" customWidth="1"/>
    <col min="7178" max="7178" width="72" style="1" customWidth="1"/>
    <col min="7179" max="7179" width="14.28515625" style="1" customWidth="1"/>
    <col min="7180" max="7180" width="14.5703125" style="1" customWidth="1"/>
    <col min="7181" max="7181" width="13.85546875" style="1" customWidth="1"/>
    <col min="7182" max="7182" width="9.140625" style="1"/>
    <col min="7183" max="7183" width="11.28515625" style="1" bestFit="1" customWidth="1"/>
    <col min="7184" max="7184" width="10" style="1" bestFit="1" customWidth="1"/>
    <col min="7185" max="7185" width="9.140625" style="1"/>
    <col min="7186" max="7186" width="10" style="1" bestFit="1" customWidth="1"/>
    <col min="7187" max="7430" width="9.140625" style="1"/>
    <col min="7431" max="7431" width="5" style="1" customWidth="1"/>
    <col min="7432" max="7432" width="6" style="1" customWidth="1"/>
    <col min="7433" max="7433" width="5.140625" style="1" customWidth="1"/>
    <col min="7434" max="7434" width="72" style="1" customWidth="1"/>
    <col min="7435" max="7435" width="14.28515625" style="1" customWidth="1"/>
    <col min="7436" max="7436" width="14.5703125" style="1" customWidth="1"/>
    <col min="7437" max="7437" width="13.85546875" style="1" customWidth="1"/>
    <col min="7438" max="7438" width="9.140625" style="1"/>
    <col min="7439" max="7439" width="11.28515625" style="1" bestFit="1" customWidth="1"/>
    <col min="7440" max="7440" width="10" style="1" bestFit="1" customWidth="1"/>
    <col min="7441" max="7441" width="9.140625" style="1"/>
    <col min="7442" max="7442" width="10" style="1" bestFit="1" customWidth="1"/>
    <col min="7443" max="7686" width="9.140625" style="1"/>
    <col min="7687" max="7687" width="5" style="1" customWidth="1"/>
    <col min="7688" max="7688" width="6" style="1" customWidth="1"/>
    <col min="7689" max="7689" width="5.140625" style="1" customWidth="1"/>
    <col min="7690" max="7690" width="72" style="1" customWidth="1"/>
    <col min="7691" max="7691" width="14.28515625" style="1" customWidth="1"/>
    <col min="7692" max="7692" width="14.5703125" style="1" customWidth="1"/>
    <col min="7693" max="7693" width="13.85546875" style="1" customWidth="1"/>
    <col min="7694" max="7694" width="9.140625" style="1"/>
    <col min="7695" max="7695" width="11.28515625" style="1" bestFit="1" customWidth="1"/>
    <col min="7696" max="7696" width="10" style="1" bestFit="1" customWidth="1"/>
    <col min="7697" max="7697" width="9.140625" style="1"/>
    <col min="7698" max="7698" width="10" style="1" bestFit="1" customWidth="1"/>
    <col min="7699" max="7942" width="9.140625" style="1"/>
    <col min="7943" max="7943" width="5" style="1" customWidth="1"/>
    <col min="7944" max="7944" width="6" style="1" customWidth="1"/>
    <col min="7945" max="7945" width="5.140625" style="1" customWidth="1"/>
    <col min="7946" max="7946" width="72" style="1" customWidth="1"/>
    <col min="7947" max="7947" width="14.28515625" style="1" customWidth="1"/>
    <col min="7948" max="7948" width="14.5703125" style="1" customWidth="1"/>
    <col min="7949" max="7949" width="13.85546875" style="1" customWidth="1"/>
    <col min="7950" max="7950" width="9.140625" style="1"/>
    <col min="7951" max="7951" width="11.28515625" style="1" bestFit="1" customWidth="1"/>
    <col min="7952" max="7952" width="10" style="1" bestFit="1" customWidth="1"/>
    <col min="7953" max="7953" width="9.140625" style="1"/>
    <col min="7954" max="7954" width="10" style="1" bestFit="1" customWidth="1"/>
    <col min="7955" max="8198" width="9.140625" style="1"/>
    <col min="8199" max="8199" width="5" style="1" customWidth="1"/>
    <col min="8200" max="8200" width="6" style="1" customWidth="1"/>
    <col min="8201" max="8201" width="5.140625" style="1" customWidth="1"/>
    <col min="8202" max="8202" width="72" style="1" customWidth="1"/>
    <col min="8203" max="8203" width="14.28515625" style="1" customWidth="1"/>
    <col min="8204" max="8204" width="14.5703125" style="1" customWidth="1"/>
    <col min="8205" max="8205" width="13.85546875" style="1" customWidth="1"/>
    <col min="8206" max="8206" width="9.140625" style="1"/>
    <col min="8207" max="8207" width="11.28515625" style="1" bestFit="1" customWidth="1"/>
    <col min="8208" max="8208" width="10" style="1" bestFit="1" customWidth="1"/>
    <col min="8209" max="8209" width="9.140625" style="1"/>
    <col min="8210" max="8210" width="10" style="1" bestFit="1" customWidth="1"/>
    <col min="8211" max="8454" width="9.140625" style="1"/>
    <col min="8455" max="8455" width="5" style="1" customWidth="1"/>
    <col min="8456" max="8456" width="6" style="1" customWidth="1"/>
    <col min="8457" max="8457" width="5.140625" style="1" customWidth="1"/>
    <col min="8458" max="8458" width="72" style="1" customWidth="1"/>
    <col min="8459" max="8459" width="14.28515625" style="1" customWidth="1"/>
    <col min="8460" max="8460" width="14.5703125" style="1" customWidth="1"/>
    <col min="8461" max="8461" width="13.85546875" style="1" customWidth="1"/>
    <col min="8462" max="8462" width="9.140625" style="1"/>
    <col min="8463" max="8463" width="11.28515625" style="1" bestFit="1" customWidth="1"/>
    <col min="8464" max="8464" width="10" style="1" bestFit="1" customWidth="1"/>
    <col min="8465" max="8465" width="9.140625" style="1"/>
    <col min="8466" max="8466" width="10" style="1" bestFit="1" customWidth="1"/>
    <col min="8467" max="8710" width="9.140625" style="1"/>
    <col min="8711" max="8711" width="5" style="1" customWidth="1"/>
    <col min="8712" max="8712" width="6" style="1" customWidth="1"/>
    <col min="8713" max="8713" width="5.140625" style="1" customWidth="1"/>
    <col min="8714" max="8714" width="72" style="1" customWidth="1"/>
    <col min="8715" max="8715" width="14.28515625" style="1" customWidth="1"/>
    <col min="8716" max="8716" width="14.5703125" style="1" customWidth="1"/>
    <col min="8717" max="8717" width="13.85546875" style="1" customWidth="1"/>
    <col min="8718" max="8718" width="9.140625" style="1"/>
    <col min="8719" max="8719" width="11.28515625" style="1" bestFit="1" customWidth="1"/>
    <col min="8720" max="8720" width="10" style="1" bestFit="1" customWidth="1"/>
    <col min="8721" max="8721" width="9.140625" style="1"/>
    <col min="8722" max="8722" width="10" style="1" bestFit="1" customWidth="1"/>
    <col min="8723" max="8966" width="9.140625" style="1"/>
    <col min="8967" max="8967" width="5" style="1" customWidth="1"/>
    <col min="8968" max="8968" width="6" style="1" customWidth="1"/>
    <col min="8969" max="8969" width="5.140625" style="1" customWidth="1"/>
    <col min="8970" max="8970" width="72" style="1" customWidth="1"/>
    <col min="8971" max="8971" width="14.28515625" style="1" customWidth="1"/>
    <col min="8972" max="8972" width="14.5703125" style="1" customWidth="1"/>
    <col min="8973" max="8973" width="13.85546875" style="1" customWidth="1"/>
    <col min="8974" max="8974" width="9.140625" style="1"/>
    <col min="8975" max="8975" width="11.28515625" style="1" bestFit="1" customWidth="1"/>
    <col min="8976" max="8976" width="10" style="1" bestFit="1" customWidth="1"/>
    <col min="8977" max="8977" width="9.140625" style="1"/>
    <col min="8978" max="8978" width="10" style="1" bestFit="1" customWidth="1"/>
    <col min="8979" max="9222" width="9.140625" style="1"/>
    <col min="9223" max="9223" width="5" style="1" customWidth="1"/>
    <col min="9224" max="9224" width="6" style="1" customWidth="1"/>
    <col min="9225" max="9225" width="5.140625" style="1" customWidth="1"/>
    <col min="9226" max="9226" width="72" style="1" customWidth="1"/>
    <col min="9227" max="9227" width="14.28515625" style="1" customWidth="1"/>
    <col min="9228" max="9228" width="14.5703125" style="1" customWidth="1"/>
    <col min="9229" max="9229" width="13.85546875" style="1" customWidth="1"/>
    <col min="9230" max="9230" width="9.140625" style="1"/>
    <col min="9231" max="9231" width="11.28515625" style="1" bestFit="1" customWidth="1"/>
    <col min="9232" max="9232" width="10" style="1" bestFit="1" customWidth="1"/>
    <col min="9233" max="9233" width="9.140625" style="1"/>
    <col min="9234" max="9234" width="10" style="1" bestFit="1" customWidth="1"/>
    <col min="9235" max="9478" width="9.140625" style="1"/>
    <col min="9479" max="9479" width="5" style="1" customWidth="1"/>
    <col min="9480" max="9480" width="6" style="1" customWidth="1"/>
    <col min="9481" max="9481" width="5.140625" style="1" customWidth="1"/>
    <col min="9482" max="9482" width="72" style="1" customWidth="1"/>
    <col min="9483" max="9483" width="14.28515625" style="1" customWidth="1"/>
    <col min="9484" max="9484" width="14.5703125" style="1" customWidth="1"/>
    <col min="9485" max="9485" width="13.85546875" style="1" customWidth="1"/>
    <col min="9486" max="9486" width="9.140625" style="1"/>
    <col min="9487" max="9487" width="11.28515625" style="1" bestFit="1" customWidth="1"/>
    <col min="9488" max="9488" width="10" style="1" bestFit="1" customWidth="1"/>
    <col min="9489" max="9489" width="9.140625" style="1"/>
    <col min="9490" max="9490" width="10" style="1" bestFit="1" customWidth="1"/>
    <col min="9491" max="9734" width="9.140625" style="1"/>
    <col min="9735" max="9735" width="5" style="1" customWidth="1"/>
    <col min="9736" max="9736" width="6" style="1" customWidth="1"/>
    <col min="9737" max="9737" width="5.140625" style="1" customWidth="1"/>
    <col min="9738" max="9738" width="72" style="1" customWidth="1"/>
    <col min="9739" max="9739" width="14.28515625" style="1" customWidth="1"/>
    <col min="9740" max="9740" width="14.5703125" style="1" customWidth="1"/>
    <col min="9741" max="9741" width="13.85546875" style="1" customWidth="1"/>
    <col min="9742" max="9742" width="9.140625" style="1"/>
    <col min="9743" max="9743" width="11.28515625" style="1" bestFit="1" customWidth="1"/>
    <col min="9744" max="9744" width="10" style="1" bestFit="1" customWidth="1"/>
    <col min="9745" max="9745" width="9.140625" style="1"/>
    <col min="9746" max="9746" width="10" style="1" bestFit="1" customWidth="1"/>
    <col min="9747" max="9990" width="9.140625" style="1"/>
    <col min="9991" max="9991" width="5" style="1" customWidth="1"/>
    <col min="9992" max="9992" width="6" style="1" customWidth="1"/>
    <col min="9993" max="9993" width="5.140625" style="1" customWidth="1"/>
    <col min="9994" max="9994" width="72" style="1" customWidth="1"/>
    <col min="9995" max="9995" width="14.28515625" style="1" customWidth="1"/>
    <col min="9996" max="9996" width="14.5703125" style="1" customWidth="1"/>
    <col min="9997" max="9997" width="13.85546875" style="1" customWidth="1"/>
    <col min="9998" max="9998" width="9.140625" style="1"/>
    <col min="9999" max="9999" width="11.28515625" style="1" bestFit="1" customWidth="1"/>
    <col min="10000" max="10000" width="10" style="1" bestFit="1" customWidth="1"/>
    <col min="10001" max="10001" width="9.140625" style="1"/>
    <col min="10002" max="10002" width="10" style="1" bestFit="1" customWidth="1"/>
    <col min="10003" max="10246" width="9.140625" style="1"/>
    <col min="10247" max="10247" width="5" style="1" customWidth="1"/>
    <col min="10248" max="10248" width="6" style="1" customWidth="1"/>
    <col min="10249" max="10249" width="5.140625" style="1" customWidth="1"/>
    <col min="10250" max="10250" width="72" style="1" customWidth="1"/>
    <col min="10251" max="10251" width="14.28515625" style="1" customWidth="1"/>
    <col min="10252" max="10252" width="14.5703125" style="1" customWidth="1"/>
    <col min="10253" max="10253" width="13.85546875" style="1" customWidth="1"/>
    <col min="10254" max="10254" width="9.140625" style="1"/>
    <col min="10255" max="10255" width="11.28515625" style="1" bestFit="1" customWidth="1"/>
    <col min="10256" max="10256" width="10" style="1" bestFit="1" customWidth="1"/>
    <col min="10257" max="10257" width="9.140625" style="1"/>
    <col min="10258" max="10258" width="10" style="1" bestFit="1" customWidth="1"/>
    <col min="10259" max="10502" width="9.140625" style="1"/>
    <col min="10503" max="10503" width="5" style="1" customWidth="1"/>
    <col min="10504" max="10504" width="6" style="1" customWidth="1"/>
    <col min="10505" max="10505" width="5.140625" style="1" customWidth="1"/>
    <col min="10506" max="10506" width="72" style="1" customWidth="1"/>
    <col min="10507" max="10507" width="14.28515625" style="1" customWidth="1"/>
    <col min="10508" max="10508" width="14.5703125" style="1" customWidth="1"/>
    <col min="10509" max="10509" width="13.85546875" style="1" customWidth="1"/>
    <col min="10510" max="10510" width="9.140625" style="1"/>
    <col min="10511" max="10511" width="11.28515625" style="1" bestFit="1" customWidth="1"/>
    <col min="10512" max="10512" width="10" style="1" bestFit="1" customWidth="1"/>
    <col min="10513" max="10513" width="9.140625" style="1"/>
    <col min="10514" max="10514" width="10" style="1" bestFit="1" customWidth="1"/>
    <col min="10515" max="10758" width="9.140625" style="1"/>
    <col min="10759" max="10759" width="5" style="1" customWidth="1"/>
    <col min="10760" max="10760" width="6" style="1" customWidth="1"/>
    <col min="10761" max="10761" width="5.140625" style="1" customWidth="1"/>
    <col min="10762" max="10762" width="72" style="1" customWidth="1"/>
    <col min="10763" max="10763" width="14.28515625" style="1" customWidth="1"/>
    <col min="10764" max="10764" width="14.5703125" style="1" customWidth="1"/>
    <col min="10765" max="10765" width="13.85546875" style="1" customWidth="1"/>
    <col min="10766" max="10766" width="9.140625" style="1"/>
    <col min="10767" max="10767" width="11.28515625" style="1" bestFit="1" customWidth="1"/>
    <col min="10768" max="10768" width="10" style="1" bestFit="1" customWidth="1"/>
    <col min="10769" max="10769" width="9.140625" style="1"/>
    <col min="10770" max="10770" width="10" style="1" bestFit="1" customWidth="1"/>
    <col min="10771" max="11014" width="9.140625" style="1"/>
    <col min="11015" max="11015" width="5" style="1" customWidth="1"/>
    <col min="11016" max="11016" width="6" style="1" customWidth="1"/>
    <col min="11017" max="11017" width="5.140625" style="1" customWidth="1"/>
    <col min="11018" max="11018" width="72" style="1" customWidth="1"/>
    <col min="11019" max="11019" width="14.28515625" style="1" customWidth="1"/>
    <col min="11020" max="11020" width="14.5703125" style="1" customWidth="1"/>
    <col min="11021" max="11021" width="13.85546875" style="1" customWidth="1"/>
    <col min="11022" max="11022" width="9.140625" style="1"/>
    <col min="11023" max="11023" width="11.28515625" style="1" bestFit="1" customWidth="1"/>
    <col min="11024" max="11024" width="10" style="1" bestFit="1" customWidth="1"/>
    <col min="11025" max="11025" width="9.140625" style="1"/>
    <col min="11026" max="11026" width="10" style="1" bestFit="1" customWidth="1"/>
    <col min="11027" max="11270" width="9.140625" style="1"/>
    <col min="11271" max="11271" width="5" style="1" customWidth="1"/>
    <col min="11272" max="11272" width="6" style="1" customWidth="1"/>
    <col min="11273" max="11273" width="5.140625" style="1" customWidth="1"/>
    <col min="11274" max="11274" width="72" style="1" customWidth="1"/>
    <col min="11275" max="11275" width="14.28515625" style="1" customWidth="1"/>
    <col min="11276" max="11276" width="14.5703125" style="1" customWidth="1"/>
    <col min="11277" max="11277" width="13.85546875" style="1" customWidth="1"/>
    <col min="11278" max="11278" width="9.140625" style="1"/>
    <col min="11279" max="11279" width="11.28515625" style="1" bestFit="1" customWidth="1"/>
    <col min="11280" max="11280" width="10" style="1" bestFit="1" customWidth="1"/>
    <col min="11281" max="11281" width="9.140625" style="1"/>
    <col min="11282" max="11282" width="10" style="1" bestFit="1" customWidth="1"/>
    <col min="11283" max="11526" width="9.140625" style="1"/>
    <col min="11527" max="11527" width="5" style="1" customWidth="1"/>
    <col min="11528" max="11528" width="6" style="1" customWidth="1"/>
    <col min="11529" max="11529" width="5.140625" style="1" customWidth="1"/>
    <col min="11530" max="11530" width="72" style="1" customWidth="1"/>
    <col min="11531" max="11531" width="14.28515625" style="1" customWidth="1"/>
    <col min="11532" max="11532" width="14.5703125" style="1" customWidth="1"/>
    <col min="11533" max="11533" width="13.85546875" style="1" customWidth="1"/>
    <col min="11534" max="11534" width="9.140625" style="1"/>
    <col min="11535" max="11535" width="11.28515625" style="1" bestFit="1" customWidth="1"/>
    <col min="11536" max="11536" width="10" style="1" bestFit="1" customWidth="1"/>
    <col min="11537" max="11537" width="9.140625" style="1"/>
    <col min="11538" max="11538" width="10" style="1" bestFit="1" customWidth="1"/>
    <col min="11539" max="11782" width="9.140625" style="1"/>
    <col min="11783" max="11783" width="5" style="1" customWidth="1"/>
    <col min="11784" max="11784" width="6" style="1" customWidth="1"/>
    <col min="11785" max="11785" width="5.140625" style="1" customWidth="1"/>
    <col min="11786" max="11786" width="72" style="1" customWidth="1"/>
    <col min="11787" max="11787" width="14.28515625" style="1" customWidth="1"/>
    <col min="11788" max="11788" width="14.5703125" style="1" customWidth="1"/>
    <col min="11789" max="11789" width="13.85546875" style="1" customWidth="1"/>
    <col min="11790" max="11790" width="9.140625" style="1"/>
    <col min="11791" max="11791" width="11.28515625" style="1" bestFit="1" customWidth="1"/>
    <col min="11792" max="11792" width="10" style="1" bestFit="1" customWidth="1"/>
    <col min="11793" max="11793" width="9.140625" style="1"/>
    <col min="11794" max="11794" width="10" style="1" bestFit="1" customWidth="1"/>
    <col min="11795" max="12038" width="9.140625" style="1"/>
    <col min="12039" max="12039" width="5" style="1" customWidth="1"/>
    <col min="12040" max="12040" width="6" style="1" customWidth="1"/>
    <col min="12041" max="12041" width="5.140625" style="1" customWidth="1"/>
    <col min="12042" max="12042" width="72" style="1" customWidth="1"/>
    <col min="12043" max="12043" width="14.28515625" style="1" customWidth="1"/>
    <col min="12044" max="12044" width="14.5703125" style="1" customWidth="1"/>
    <col min="12045" max="12045" width="13.85546875" style="1" customWidth="1"/>
    <col min="12046" max="12046" width="9.140625" style="1"/>
    <col min="12047" max="12047" width="11.28515625" style="1" bestFit="1" customWidth="1"/>
    <col min="12048" max="12048" width="10" style="1" bestFit="1" customWidth="1"/>
    <col min="12049" max="12049" width="9.140625" style="1"/>
    <col min="12050" max="12050" width="10" style="1" bestFit="1" customWidth="1"/>
    <col min="12051" max="12294" width="9.140625" style="1"/>
    <col min="12295" max="12295" width="5" style="1" customWidth="1"/>
    <col min="12296" max="12296" width="6" style="1" customWidth="1"/>
    <col min="12297" max="12297" width="5.140625" style="1" customWidth="1"/>
    <col min="12298" max="12298" width="72" style="1" customWidth="1"/>
    <col min="12299" max="12299" width="14.28515625" style="1" customWidth="1"/>
    <col min="12300" max="12300" width="14.5703125" style="1" customWidth="1"/>
    <col min="12301" max="12301" width="13.85546875" style="1" customWidth="1"/>
    <col min="12302" max="12302" width="9.140625" style="1"/>
    <col min="12303" max="12303" width="11.28515625" style="1" bestFit="1" customWidth="1"/>
    <col min="12304" max="12304" width="10" style="1" bestFit="1" customWidth="1"/>
    <col min="12305" max="12305" width="9.140625" style="1"/>
    <col min="12306" max="12306" width="10" style="1" bestFit="1" customWidth="1"/>
    <col min="12307" max="12550" width="9.140625" style="1"/>
    <col min="12551" max="12551" width="5" style="1" customWidth="1"/>
    <col min="12552" max="12552" width="6" style="1" customWidth="1"/>
    <col min="12553" max="12553" width="5.140625" style="1" customWidth="1"/>
    <col min="12554" max="12554" width="72" style="1" customWidth="1"/>
    <col min="12555" max="12555" width="14.28515625" style="1" customWidth="1"/>
    <col min="12556" max="12556" width="14.5703125" style="1" customWidth="1"/>
    <col min="12557" max="12557" width="13.85546875" style="1" customWidth="1"/>
    <col min="12558" max="12558" width="9.140625" style="1"/>
    <col min="12559" max="12559" width="11.28515625" style="1" bestFit="1" customWidth="1"/>
    <col min="12560" max="12560" width="10" style="1" bestFit="1" customWidth="1"/>
    <col min="12561" max="12561" width="9.140625" style="1"/>
    <col min="12562" max="12562" width="10" style="1" bestFit="1" customWidth="1"/>
    <col min="12563" max="12806" width="9.140625" style="1"/>
    <col min="12807" max="12807" width="5" style="1" customWidth="1"/>
    <col min="12808" max="12808" width="6" style="1" customWidth="1"/>
    <col min="12809" max="12809" width="5.140625" style="1" customWidth="1"/>
    <col min="12810" max="12810" width="72" style="1" customWidth="1"/>
    <col min="12811" max="12811" width="14.28515625" style="1" customWidth="1"/>
    <col min="12812" max="12812" width="14.5703125" style="1" customWidth="1"/>
    <col min="12813" max="12813" width="13.85546875" style="1" customWidth="1"/>
    <col min="12814" max="12814" width="9.140625" style="1"/>
    <col min="12815" max="12815" width="11.28515625" style="1" bestFit="1" customWidth="1"/>
    <col min="12816" max="12816" width="10" style="1" bestFit="1" customWidth="1"/>
    <col min="12817" max="12817" width="9.140625" style="1"/>
    <col min="12818" max="12818" width="10" style="1" bestFit="1" customWidth="1"/>
    <col min="12819" max="13062" width="9.140625" style="1"/>
    <col min="13063" max="13063" width="5" style="1" customWidth="1"/>
    <col min="13064" max="13064" width="6" style="1" customWidth="1"/>
    <col min="13065" max="13065" width="5.140625" style="1" customWidth="1"/>
    <col min="13066" max="13066" width="72" style="1" customWidth="1"/>
    <col min="13067" max="13067" width="14.28515625" style="1" customWidth="1"/>
    <col min="13068" max="13068" width="14.5703125" style="1" customWidth="1"/>
    <col min="13069" max="13069" width="13.85546875" style="1" customWidth="1"/>
    <col min="13070" max="13070" width="9.140625" style="1"/>
    <col min="13071" max="13071" width="11.28515625" style="1" bestFit="1" customWidth="1"/>
    <col min="13072" max="13072" width="10" style="1" bestFit="1" customWidth="1"/>
    <col min="13073" max="13073" width="9.140625" style="1"/>
    <col min="13074" max="13074" width="10" style="1" bestFit="1" customWidth="1"/>
    <col min="13075" max="13318" width="9.140625" style="1"/>
    <col min="13319" max="13319" width="5" style="1" customWidth="1"/>
    <col min="13320" max="13320" width="6" style="1" customWidth="1"/>
    <col min="13321" max="13321" width="5.140625" style="1" customWidth="1"/>
    <col min="13322" max="13322" width="72" style="1" customWidth="1"/>
    <col min="13323" max="13323" width="14.28515625" style="1" customWidth="1"/>
    <col min="13324" max="13324" width="14.5703125" style="1" customWidth="1"/>
    <col min="13325" max="13325" width="13.85546875" style="1" customWidth="1"/>
    <col min="13326" max="13326" width="9.140625" style="1"/>
    <col min="13327" max="13327" width="11.28515625" style="1" bestFit="1" customWidth="1"/>
    <col min="13328" max="13328" width="10" style="1" bestFit="1" customWidth="1"/>
    <col min="13329" max="13329" width="9.140625" style="1"/>
    <col min="13330" max="13330" width="10" style="1" bestFit="1" customWidth="1"/>
    <col min="13331" max="13574" width="9.140625" style="1"/>
    <col min="13575" max="13575" width="5" style="1" customWidth="1"/>
    <col min="13576" max="13576" width="6" style="1" customWidth="1"/>
    <col min="13577" max="13577" width="5.140625" style="1" customWidth="1"/>
    <col min="13578" max="13578" width="72" style="1" customWidth="1"/>
    <col min="13579" max="13579" width="14.28515625" style="1" customWidth="1"/>
    <col min="13580" max="13580" width="14.5703125" style="1" customWidth="1"/>
    <col min="13581" max="13581" width="13.85546875" style="1" customWidth="1"/>
    <col min="13582" max="13582" width="9.140625" style="1"/>
    <col min="13583" max="13583" width="11.28515625" style="1" bestFit="1" customWidth="1"/>
    <col min="13584" max="13584" width="10" style="1" bestFit="1" customWidth="1"/>
    <col min="13585" max="13585" width="9.140625" style="1"/>
    <col min="13586" max="13586" width="10" style="1" bestFit="1" customWidth="1"/>
    <col min="13587" max="13830" width="9.140625" style="1"/>
    <col min="13831" max="13831" width="5" style="1" customWidth="1"/>
    <col min="13832" max="13832" width="6" style="1" customWidth="1"/>
    <col min="13833" max="13833" width="5.140625" style="1" customWidth="1"/>
    <col min="13834" max="13834" width="72" style="1" customWidth="1"/>
    <col min="13835" max="13835" width="14.28515625" style="1" customWidth="1"/>
    <col min="13836" max="13836" width="14.5703125" style="1" customWidth="1"/>
    <col min="13837" max="13837" width="13.85546875" style="1" customWidth="1"/>
    <col min="13838" max="13838" width="9.140625" style="1"/>
    <col min="13839" max="13839" width="11.28515625" style="1" bestFit="1" customWidth="1"/>
    <col min="13840" max="13840" width="10" style="1" bestFit="1" customWidth="1"/>
    <col min="13841" max="13841" width="9.140625" style="1"/>
    <col min="13842" max="13842" width="10" style="1" bestFit="1" customWidth="1"/>
    <col min="13843" max="14086" width="9.140625" style="1"/>
    <col min="14087" max="14087" width="5" style="1" customWidth="1"/>
    <col min="14088" max="14088" width="6" style="1" customWidth="1"/>
    <col min="14089" max="14089" width="5.140625" style="1" customWidth="1"/>
    <col min="14090" max="14090" width="72" style="1" customWidth="1"/>
    <col min="14091" max="14091" width="14.28515625" style="1" customWidth="1"/>
    <col min="14092" max="14092" width="14.5703125" style="1" customWidth="1"/>
    <col min="14093" max="14093" width="13.85546875" style="1" customWidth="1"/>
    <col min="14094" max="14094" width="9.140625" style="1"/>
    <col min="14095" max="14095" width="11.28515625" style="1" bestFit="1" customWidth="1"/>
    <col min="14096" max="14096" width="10" style="1" bestFit="1" customWidth="1"/>
    <col min="14097" max="14097" width="9.140625" style="1"/>
    <col min="14098" max="14098" width="10" style="1" bestFit="1" customWidth="1"/>
    <col min="14099" max="14342" width="9.140625" style="1"/>
    <col min="14343" max="14343" width="5" style="1" customWidth="1"/>
    <col min="14344" max="14344" width="6" style="1" customWidth="1"/>
    <col min="14345" max="14345" width="5.140625" style="1" customWidth="1"/>
    <col min="14346" max="14346" width="72" style="1" customWidth="1"/>
    <col min="14347" max="14347" width="14.28515625" style="1" customWidth="1"/>
    <col min="14348" max="14348" width="14.5703125" style="1" customWidth="1"/>
    <col min="14349" max="14349" width="13.85546875" style="1" customWidth="1"/>
    <col min="14350" max="14350" width="9.140625" style="1"/>
    <col min="14351" max="14351" width="11.28515625" style="1" bestFit="1" customWidth="1"/>
    <col min="14352" max="14352" width="10" style="1" bestFit="1" customWidth="1"/>
    <col min="14353" max="14353" width="9.140625" style="1"/>
    <col min="14354" max="14354" width="10" style="1" bestFit="1" customWidth="1"/>
    <col min="14355" max="14598" width="9.140625" style="1"/>
    <col min="14599" max="14599" width="5" style="1" customWidth="1"/>
    <col min="14600" max="14600" width="6" style="1" customWidth="1"/>
    <col min="14601" max="14601" width="5.140625" style="1" customWidth="1"/>
    <col min="14602" max="14602" width="72" style="1" customWidth="1"/>
    <col min="14603" max="14603" width="14.28515625" style="1" customWidth="1"/>
    <col min="14604" max="14604" width="14.5703125" style="1" customWidth="1"/>
    <col min="14605" max="14605" width="13.85546875" style="1" customWidth="1"/>
    <col min="14606" max="14606" width="9.140625" style="1"/>
    <col min="14607" max="14607" width="11.28515625" style="1" bestFit="1" customWidth="1"/>
    <col min="14608" max="14608" width="10" style="1" bestFit="1" customWidth="1"/>
    <col min="14609" max="14609" width="9.140625" style="1"/>
    <col min="14610" max="14610" width="10" style="1" bestFit="1" customWidth="1"/>
    <col min="14611" max="14854" width="9.140625" style="1"/>
    <col min="14855" max="14855" width="5" style="1" customWidth="1"/>
    <col min="14856" max="14856" width="6" style="1" customWidth="1"/>
    <col min="14857" max="14857" width="5.140625" style="1" customWidth="1"/>
    <col min="14858" max="14858" width="72" style="1" customWidth="1"/>
    <col min="14859" max="14859" width="14.28515625" style="1" customWidth="1"/>
    <col min="14860" max="14860" width="14.5703125" style="1" customWidth="1"/>
    <col min="14861" max="14861" width="13.85546875" style="1" customWidth="1"/>
    <col min="14862" max="14862" width="9.140625" style="1"/>
    <col min="14863" max="14863" width="11.28515625" style="1" bestFit="1" customWidth="1"/>
    <col min="14864" max="14864" width="10" style="1" bestFit="1" customWidth="1"/>
    <col min="14865" max="14865" width="9.140625" style="1"/>
    <col min="14866" max="14866" width="10" style="1" bestFit="1" customWidth="1"/>
    <col min="14867" max="15110" width="9.140625" style="1"/>
    <col min="15111" max="15111" width="5" style="1" customWidth="1"/>
    <col min="15112" max="15112" width="6" style="1" customWidth="1"/>
    <col min="15113" max="15113" width="5.140625" style="1" customWidth="1"/>
    <col min="15114" max="15114" width="72" style="1" customWidth="1"/>
    <col min="15115" max="15115" width="14.28515625" style="1" customWidth="1"/>
    <col min="15116" max="15116" width="14.5703125" style="1" customWidth="1"/>
    <col min="15117" max="15117" width="13.85546875" style="1" customWidth="1"/>
    <col min="15118" max="15118" width="9.140625" style="1"/>
    <col min="15119" max="15119" width="11.28515625" style="1" bestFit="1" customWidth="1"/>
    <col min="15120" max="15120" width="10" style="1" bestFit="1" customWidth="1"/>
    <col min="15121" max="15121" width="9.140625" style="1"/>
    <col min="15122" max="15122" width="10" style="1" bestFit="1" customWidth="1"/>
    <col min="15123" max="15366" width="9.140625" style="1"/>
    <col min="15367" max="15367" width="5" style="1" customWidth="1"/>
    <col min="15368" max="15368" width="6" style="1" customWidth="1"/>
    <col min="15369" max="15369" width="5.140625" style="1" customWidth="1"/>
    <col min="15370" max="15370" width="72" style="1" customWidth="1"/>
    <col min="15371" max="15371" width="14.28515625" style="1" customWidth="1"/>
    <col min="15372" max="15372" width="14.5703125" style="1" customWidth="1"/>
    <col min="15373" max="15373" width="13.85546875" style="1" customWidth="1"/>
    <col min="15374" max="15374" width="9.140625" style="1"/>
    <col min="15375" max="15375" width="11.28515625" style="1" bestFit="1" customWidth="1"/>
    <col min="15376" max="15376" width="10" style="1" bestFit="1" customWidth="1"/>
    <col min="15377" max="15377" width="9.140625" style="1"/>
    <col min="15378" max="15378" width="10" style="1" bestFit="1" customWidth="1"/>
    <col min="15379" max="15622" width="9.140625" style="1"/>
    <col min="15623" max="15623" width="5" style="1" customWidth="1"/>
    <col min="15624" max="15624" width="6" style="1" customWidth="1"/>
    <col min="15625" max="15625" width="5.140625" style="1" customWidth="1"/>
    <col min="15626" max="15626" width="72" style="1" customWidth="1"/>
    <col min="15627" max="15627" width="14.28515625" style="1" customWidth="1"/>
    <col min="15628" max="15628" width="14.5703125" style="1" customWidth="1"/>
    <col min="15629" max="15629" width="13.85546875" style="1" customWidth="1"/>
    <col min="15630" max="15630" width="9.140625" style="1"/>
    <col min="15631" max="15631" width="11.28515625" style="1" bestFit="1" customWidth="1"/>
    <col min="15632" max="15632" width="10" style="1" bestFit="1" customWidth="1"/>
    <col min="15633" max="15633" width="9.140625" style="1"/>
    <col min="15634" max="15634" width="10" style="1" bestFit="1" customWidth="1"/>
    <col min="15635" max="15878" width="9.140625" style="1"/>
    <col min="15879" max="15879" width="5" style="1" customWidth="1"/>
    <col min="15880" max="15880" width="6" style="1" customWidth="1"/>
    <col min="15881" max="15881" width="5.140625" style="1" customWidth="1"/>
    <col min="15882" max="15882" width="72" style="1" customWidth="1"/>
    <col min="15883" max="15883" width="14.28515625" style="1" customWidth="1"/>
    <col min="15884" max="15884" width="14.5703125" style="1" customWidth="1"/>
    <col min="15885" max="15885" width="13.85546875" style="1" customWidth="1"/>
    <col min="15886" max="15886" width="9.140625" style="1"/>
    <col min="15887" max="15887" width="11.28515625" style="1" bestFit="1" customWidth="1"/>
    <col min="15888" max="15888" width="10" style="1" bestFit="1" customWidth="1"/>
    <col min="15889" max="15889" width="9.140625" style="1"/>
    <col min="15890" max="15890" width="10" style="1" bestFit="1" customWidth="1"/>
    <col min="15891" max="16134" width="9.140625" style="1"/>
    <col min="16135" max="16135" width="5" style="1" customWidth="1"/>
    <col min="16136" max="16136" width="6" style="1" customWidth="1"/>
    <col min="16137" max="16137" width="5.140625" style="1" customWidth="1"/>
    <col min="16138" max="16138" width="72" style="1" customWidth="1"/>
    <col min="16139" max="16139" width="14.28515625" style="1" customWidth="1"/>
    <col min="16140" max="16140" width="14.5703125" style="1" customWidth="1"/>
    <col min="16141" max="16141" width="13.85546875" style="1" customWidth="1"/>
    <col min="16142" max="16142" width="9.140625" style="1"/>
    <col min="16143" max="16143" width="11.28515625" style="1" bestFit="1" customWidth="1"/>
    <col min="16144" max="16144" width="10" style="1" bestFit="1" customWidth="1"/>
    <col min="16145" max="16145" width="9.140625" style="1"/>
    <col min="16146" max="16146" width="10" style="1" bestFit="1" customWidth="1"/>
    <col min="16147" max="16384" width="9.140625" style="1"/>
  </cols>
  <sheetData>
    <row r="1" spans="1:18" x14ac:dyDescent="0.2">
      <c r="E1" s="1"/>
      <c r="L1" s="4" t="s">
        <v>0</v>
      </c>
    </row>
    <row r="2" spans="1:18" x14ac:dyDescent="0.2">
      <c r="E2" s="1"/>
      <c r="L2" s="4" t="s">
        <v>1</v>
      </c>
    </row>
    <row r="3" spans="1:18" x14ac:dyDescent="0.2">
      <c r="E3" s="1"/>
      <c r="L3" s="4" t="s">
        <v>2</v>
      </c>
    </row>
    <row r="4" spans="1:18" ht="18.75" x14ac:dyDescent="0.3">
      <c r="A4" s="1" t="s">
        <v>3</v>
      </c>
      <c r="D4" s="5" t="s">
        <v>4</v>
      </c>
      <c r="L4" s="4" t="s">
        <v>5</v>
      </c>
    </row>
    <row r="6" spans="1:18" ht="13.5" thickBot="1" x14ac:dyDescent="0.25">
      <c r="D6" s="7"/>
      <c r="E6" s="8"/>
      <c r="M6" s="8"/>
      <c r="N6" s="8" t="s">
        <v>6</v>
      </c>
    </row>
    <row r="7" spans="1:18" ht="15.75" thickBot="1" x14ac:dyDescent="0.3">
      <c r="A7" s="309" t="s">
        <v>7</v>
      </c>
      <c r="B7" s="309" t="s">
        <v>8</v>
      </c>
      <c r="C7" s="309" t="s">
        <v>9</v>
      </c>
      <c r="D7" s="312" t="s">
        <v>10</v>
      </c>
      <c r="E7" s="313" t="s">
        <v>11</v>
      </c>
      <c r="F7" s="314"/>
      <c r="G7" s="314"/>
      <c r="H7" s="314"/>
      <c r="I7" s="314"/>
      <c r="J7" s="314"/>
      <c r="K7" s="314"/>
      <c r="L7" s="314"/>
      <c r="M7" s="314"/>
      <c r="N7" s="315"/>
    </row>
    <row r="8" spans="1:18" ht="13.5" thickBot="1" x14ac:dyDescent="0.25">
      <c r="A8" s="310"/>
      <c r="B8" s="310"/>
      <c r="C8" s="310"/>
      <c r="D8" s="310"/>
      <c r="E8" s="316" t="s">
        <v>12</v>
      </c>
      <c r="F8" s="318" t="s">
        <v>13</v>
      </c>
      <c r="G8" s="319"/>
      <c r="H8" s="319"/>
      <c r="I8" s="319"/>
      <c r="J8" s="319"/>
      <c r="K8" s="319"/>
      <c r="L8" s="319"/>
      <c r="M8" s="320"/>
      <c r="N8" s="321" t="s">
        <v>14</v>
      </c>
    </row>
    <row r="9" spans="1:18" ht="51.75" thickBot="1" x14ac:dyDescent="0.25">
      <c r="A9" s="311"/>
      <c r="B9" s="311"/>
      <c r="C9" s="311"/>
      <c r="D9" s="311"/>
      <c r="E9" s="317"/>
      <c r="F9" s="9" t="s">
        <v>15</v>
      </c>
      <c r="G9" s="10" t="s">
        <v>16</v>
      </c>
      <c r="H9" s="10" t="s">
        <v>17</v>
      </c>
      <c r="I9" s="11" t="s">
        <v>18</v>
      </c>
      <c r="J9" s="9" t="s">
        <v>19</v>
      </c>
      <c r="K9" s="10" t="s">
        <v>20</v>
      </c>
      <c r="L9" s="10" t="s">
        <v>21</v>
      </c>
      <c r="M9" s="11" t="s">
        <v>22</v>
      </c>
      <c r="N9" s="322"/>
    </row>
    <row r="10" spans="1:18" ht="16.5" thickBot="1" x14ac:dyDescent="0.3">
      <c r="A10" s="12" t="s">
        <v>23</v>
      </c>
      <c r="B10" s="13"/>
      <c r="C10" s="12"/>
      <c r="D10" s="14" t="s">
        <v>24</v>
      </c>
      <c r="E10" s="15">
        <f>[1]Arkusz8!N10</f>
        <v>860968.22</v>
      </c>
      <c r="F10" s="16">
        <f>[1]Arkusz8!I10</f>
        <v>310968.21999999997</v>
      </c>
      <c r="G10" s="17">
        <f>G11+G18+G21+G15+G26</f>
        <v>0</v>
      </c>
      <c r="H10" s="17">
        <f>H11+H18+H21+H15+H26</f>
        <v>0</v>
      </c>
      <c r="I10" s="15">
        <f>F10+G10-H10</f>
        <v>310968.21999999997</v>
      </c>
      <c r="J10" s="16">
        <f>[1]Arkusz6!M10</f>
        <v>550000</v>
      </c>
      <c r="K10" s="18">
        <f>K11+K18+K21+K15+K26</f>
        <v>0</v>
      </c>
      <c r="L10" s="18">
        <f>L11+L18+L21+L15+L26</f>
        <v>0</v>
      </c>
      <c r="M10" s="15">
        <f>J10+K10-L10</f>
        <v>550000</v>
      </c>
      <c r="N10" s="15">
        <f>I10+M10</f>
        <v>860968.22</v>
      </c>
    </row>
    <row r="11" spans="1:18" ht="14.25" thickTop="1" thickBot="1" x14ac:dyDescent="0.25">
      <c r="A11" s="19"/>
      <c r="B11" s="20" t="s">
        <v>25</v>
      </c>
      <c r="C11" s="21"/>
      <c r="D11" s="22" t="s">
        <v>26</v>
      </c>
      <c r="E11" s="15">
        <f>[1]Arkusz8!N11</f>
        <v>22000</v>
      </c>
      <c r="F11" s="16">
        <f>[1]Arkusz8!I11</f>
        <v>22000</v>
      </c>
      <c r="G11" s="23"/>
      <c r="H11" s="24"/>
      <c r="I11" s="15">
        <f t="shared" ref="I11:I97" si="0">F11+G11-H11</f>
        <v>22000</v>
      </c>
      <c r="J11" s="16">
        <f>[1]Arkusz6!M11</f>
        <v>0</v>
      </c>
      <c r="K11" s="24"/>
      <c r="L11" s="24"/>
      <c r="M11" s="15">
        <f t="shared" ref="M11:M97" si="1">J11+K11-L11</f>
        <v>0</v>
      </c>
      <c r="N11" s="15">
        <f t="shared" ref="N11:N97" si="2">I11+M11</f>
        <v>22000</v>
      </c>
    </row>
    <row r="12" spans="1:18" ht="15" x14ac:dyDescent="0.25">
      <c r="A12" s="25"/>
      <c r="B12" s="26"/>
      <c r="C12" s="27"/>
      <c r="D12" s="28" t="s">
        <v>27</v>
      </c>
      <c r="E12" s="15"/>
      <c r="F12" s="16"/>
      <c r="G12" s="29"/>
      <c r="H12" s="30"/>
      <c r="I12" s="15"/>
      <c r="J12" s="16"/>
      <c r="K12" s="30"/>
      <c r="L12" s="30"/>
      <c r="M12" s="15"/>
      <c r="N12" s="15"/>
    </row>
    <row r="13" spans="1:18" ht="15" x14ac:dyDescent="0.25">
      <c r="A13" s="31"/>
      <c r="B13" s="32"/>
      <c r="C13" s="33">
        <v>2830</v>
      </c>
      <c r="D13" s="34" t="s">
        <v>28</v>
      </c>
      <c r="E13" s="15">
        <f>[1]Arkusz8!N13</f>
        <v>22000</v>
      </c>
      <c r="F13" s="16">
        <f>[1]Arkusz8!I13</f>
        <v>22000</v>
      </c>
      <c r="G13" s="35"/>
      <c r="H13" s="36"/>
      <c r="I13" s="15">
        <f t="shared" si="0"/>
        <v>22000</v>
      </c>
      <c r="J13" s="16">
        <f>[1]Arkusz6!M13</f>
        <v>0</v>
      </c>
      <c r="K13" s="36"/>
      <c r="L13" s="36"/>
      <c r="M13" s="15">
        <f t="shared" si="1"/>
        <v>0</v>
      </c>
      <c r="N13" s="15">
        <f t="shared" si="2"/>
        <v>22000</v>
      </c>
    </row>
    <row r="14" spans="1:18" x14ac:dyDescent="0.2">
      <c r="A14" s="33"/>
      <c r="B14" s="37"/>
      <c r="C14" s="33"/>
      <c r="D14" s="34"/>
      <c r="E14" s="15"/>
      <c r="F14" s="16"/>
      <c r="G14" s="38"/>
      <c r="H14" s="39"/>
      <c r="I14" s="15"/>
      <c r="J14" s="16"/>
      <c r="K14" s="39"/>
      <c r="L14" s="39"/>
      <c r="M14" s="15"/>
      <c r="N14" s="15"/>
      <c r="P14" s="6"/>
      <c r="R14" s="6"/>
    </row>
    <row r="15" spans="1:18" ht="13.5" thickBot="1" x14ac:dyDescent="0.25">
      <c r="A15" s="40"/>
      <c r="B15" s="40" t="s">
        <v>29</v>
      </c>
      <c r="C15" s="40"/>
      <c r="D15" s="41" t="s">
        <v>30</v>
      </c>
      <c r="E15" s="15">
        <f>[1]Arkusz8!N15</f>
        <v>16500</v>
      </c>
      <c r="F15" s="16">
        <f>[1]Arkusz8!I15</f>
        <v>16500</v>
      </c>
      <c r="G15" s="42">
        <f>SUM(G16)</f>
        <v>0</v>
      </c>
      <c r="H15" s="43">
        <f>SUM(H16)</f>
        <v>0</v>
      </c>
      <c r="I15" s="15">
        <f t="shared" si="0"/>
        <v>16500</v>
      </c>
      <c r="J15" s="16">
        <f>[1]Arkusz6!M15</f>
        <v>0</v>
      </c>
      <c r="K15" s="44"/>
      <c r="L15" s="44"/>
      <c r="M15" s="15">
        <f t="shared" si="1"/>
        <v>0</v>
      </c>
      <c r="N15" s="15">
        <f t="shared" si="2"/>
        <v>16500</v>
      </c>
      <c r="P15" s="6"/>
      <c r="R15" s="6"/>
    </row>
    <row r="16" spans="1:18" x14ac:dyDescent="0.2">
      <c r="A16" s="45"/>
      <c r="B16" s="46"/>
      <c r="C16" s="47">
        <v>8550</v>
      </c>
      <c r="D16" s="48" t="s">
        <v>31</v>
      </c>
      <c r="E16" s="15">
        <f>[1]Arkusz8!N16</f>
        <v>16500</v>
      </c>
      <c r="F16" s="16">
        <f>[1]Arkusz8!I16</f>
        <v>16500</v>
      </c>
      <c r="G16" s="49"/>
      <c r="H16" s="50"/>
      <c r="I16" s="15">
        <f t="shared" si="0"/>
        <v>16500</v>
      </c>
      <c r="J16" s="16">
        <f>[1]Arkusz6!M16</f>
        <v>0</v>
      </c>
      <c r="K16" s="50"/>
      <c r="L16" s="50"/>
      <c r="M16" s="15">
        <f t="shared" si="1"/>
        <v>0</v>
      </c>
      <c r="N16" s="15">
        <f t="shared" si="2"/>
        <v>16500</v>
      </c>
      <c r="P16" s="6"/>
      <c r="R16" s="6"/>
    </row>
    <row r="17" spans="1:18" x14ac:dyDescent="0.2">
      <c r="A17" s="45"/>
      <c r="B17" s="46"/>
      <c r="C17" s="45"/>
      <c r="D17" s="51"/>
      <c r="E17" s="15"/>
      <c r="F17" s="16"/>
      <c r="G17" s="52"/>
      <c r="H17" s="53"/>
      <c r="I17" s="15"/>
      <c r="J17" s="16"/>
      <c r="K17" s="53"/>
      <c r="L17" s="53"/>
      <c r="M17" s="15"/>
      <c r="N17" s="15"/>
      <c r="P17" s="6"/>
      <c r="R17" s="6"/>
    </row>
    <row r="18" spans="1:18" ht="13.5" thickBot="1" x14ac:dyDescent="0.25">
      <c r="A18" s="54"/>
      <c r="B18" s="55" t="s">
        <v>32</v>
      </c>
      <c r="C18" s="56"/>
      <c r="D18" s="57" t="s">
        <v>33</v>
      </c>
      <c r="E18" s="15">
        <f>[1]Arkusz8!N18</f>
        <v>11745.1</v>
      </c>
      <c r="F18" s="16">
        <f>[1]Arkusz8!I18</f>
        <v>11745.1</v>
      </c>
      <c r="G18" s="42"/>
      <c r="H18" s="43"/>
      <c r="I18" s="15">
        <f t="shared" si="0"/>
        <v>11745.1</v>
      </c>
      <c r="J18" s="16">
        <f>[1]Arkusz6!M18</f>
        <v>0</v>
      </c>
      <c r="K18" s="43"/>
      <c r="L18" s="43"/>
      <c r="M18" s="15">
        <f t="shared" si="1"/>
        <v>0</v>
      </c>
      <c r="N18" s="15">
        <f t="shared" si="2"/>
        <v>11745.1</v>
      </c>
    </row>
    <row r="19" spans="1:18" x14ac:dyDescent="0.2">
      <c r="A19" s="58"/>
      <c r="B19" s="59"/>
      <c r="C19" s="58">
        <v>2850</v>
      </c>
      <c r="D19" s="60" t="s">
        <v>34</v>
      </c>
      <c r="E19" s="15">
        <f>[1]Arkusz8!N19</f>
        <v>11745.1</v>
      </c>
      <c r="F19" s="16">
        <f>[1]Arkusz8!I19</f>
        <v>11745.1</v>
      </c>
      <c r="G19" s="61"/>
      <c r="H19" s="62"/>
      <c r="I19" s="15">
        <f t="shared" si="0"/>
        <v>11745.1</v>
      </c>
      <c r="J19" s="16">
        <f>[1]Arkusz6!M19</f>
        <v>0</v>
      </c>
      <c r="K19" s="62"/>
      <c r="L19" s="62"/>
      <c r="M19" s="15">
        <f t="shared" si="1"/>
        <v>0</v>
      </c>
      <c r="N19" s="15">
        <f t="shared" si="2"/>
        <v>11745.1</v>
      </c>
    </row>
    <row r="20" spans="1:18" x14ac:dyDescent="0.2">
      <c r="A20" s="58"/>
      <c r="B20" s="59"/>
      <c r="C20" s="58"/>
      <c r="D20" s="60"/>
      <c r="E20" s="15"/>
      <c r="F20" s="16"/>
      <c r="G20" s="61"/>
      <c r="H20" s="62"/>
      <c r="I20" s="15"/>
      <c r="J20" s="16"/>
      <c r="K20" s="62"/>
      <c r="L20" s="62"/>
      <c r="M20" s="15"/>
      <c r="N20" s="15"/>
    </row>
    <row r="21" spans="1:18" ht="13.5" thickBot="1" x14ac:dyDescent="0.25">
      <c r="A21" s="56"/>
      <c r="B21" s="55" t="s">
        <v>35</v>
      </c>
      <c r="C21" s="56"/>
      <c r="D21" s="57" t="s">
        <v>36</v>
      </c>
      <c r="E21" s="15">
        <f>[1]Arkusz8!N21</f>
        <v>550000</v>
      </c>
      <c r="F21" s="16">
        <f>[1]Arkusz8!I21</f>
        <v>0</v>
      </c>
      <c r="G21" s="23">
        <f>SUM(G22:G23)</f>
        <v>0</v>
      </c>
      <c r="H21" s="24">
        <f>SUM(H22:H23)</f>
        <v>0</v>
      </c>
      <c r="I21" s="15">
        <f t="shared" si="0"/>
        <v>0</v>
      </c>
      <c r="J21" s="16">
        <f>[1]Arkusz6!M21</f>
        <v>550000</v>
      </c>
      <c r="K21" s="24">
        <f>SUM(K22:K24)</f>
        <v>0</v>
      </c>
      <c r="L21" s="24">
        <f>SUM(L22:L23)</f>
        <v>0</v>
      </c>
      <c r="M21" s="15">
        <f t="shared" si="1"/>
        <v>550000</v>
      </c>
      <c r="N21" s="15">
        <f t="shared" si="2"/>
        <v>550000</v>
      </c>
    </row>
    <row r="22" spans="1:18" x14ac:dyDescent="0.2">
      <c r="A22" s="58"/>
      <c r="B22" s="59"/>
      <c r="C22" s="33">
        <v>6050</v>
      </c>
      <c r="D22" s="34" t="s">
        <v>37</v>
      </c>
      <c r="E22" s="15">
        <f>[1]Arkusz8!N22</f>
        <v>156250</v>
      </c>
      <c r="F22" s="16">
        <f>[1]Arkusz8!I22</f>
        <v>0</v>
      </c>
      <c r="G22" s="49"/>
      <c r="H22" s="50"/>
      <c r="I22" s="15">
        <f t="shared" si="0"/>
        <v>0</v>
      </c>
      <c r="J22" s="16">
        <f>[1]Arkusz6!M22</f>
        <v>156250</v>
      </c>
      <c r="K22" s="50"/>
      <c r="L22" s="50"/>
      <c r="M22" s="15">
        <f t="shared" si="1"/>
        <v>156250</v>
      </c>
      <c r="N22" s="15">
        <f t="shared" si="2"/>
        <v>156250</v>
      </c>
    </row>
    <row r="23" spans="1:18" x14ac:dyDescent="0.2">
      <c r="A23" s="58"/>
      <c r="B23" s="59"/>
      <c r="C23" s="33">
        <v>6050</v>
      </c>
      <c r="D23" s="34" t="s">
        <v>37</v>
      </c>
      <c r="E23" s="15">
        <f>[1]Arkusz8!N23</f>
        <v>254250</v>
      </c>
      <c r="F23" s="16">
        <f>[1]Arkusz8!I23</f>
        <v>0</v>
      </c>
      <c r="G23" s="38"/>
      <c r="H23" s="39"/>
      <c r="I23" s="15">
        <f t="shared" si="0"/>
        <v>0</v>
      </c>
      <c r="J23" s="16">
        <f>[1]Arkusz6!M23</f>
        <v>254250</v>
      </c>
      <c r="K23" s="39"/>
      <c r="L23" s="39"/>
      <c r="M23" s="15">
        <f t="shared" si="1"/>
        <v>254250</v>
      </c>
      <c r="N23" s="15">
        <f t="shared" si="2"/>
        <v>254250</v>
      </c>
    </row>
    <row r="24" spans="1:18" x14ac:dyDescent="0.2">
      <c r="A24" s="33"/>
      <c r="B24" s="33"/>
      <c r="C24" s="33">
        <v>6050</v>
      </c>
      <c r="D24" s="63" t="s">
        <v>37</v>
      </c>
      <c r="E24" s="15">
        <f>[1]Arkusz8!N24</f>
        <v>139500</v>
      </c>
      <c r="F24" s="16">
        <f>[1]Arkusz8!I24</f>
        <v>0</v>
      </c>
      <c r="G24" s="39"/>
      <c r="H24" s="39"/>
      <c r="I24" s="15">
        <f t="shared" si="0"/>
        <v>0</v>
      </c>
      <c r="J24" s="16">
        <f>[1]Arkusz6!M24</f>
        <v>139500</v>
      </c>
      <c r="K24" s="39"/>
      <c r="L24" s="39"/>
      <c r="M24" s="15">
        <f t="shared" si="1"/>
        <v>139500</v>
      </c>
      <c r="N24" s="15">
        <f t="shared" si="2"/>
        <v>139500</v>
      </c>
    </row>
    <row r="25" spans="1:18" x14ac:dyDescent="0.2">
      <c r="A25" s="64"/>
      <c r="B25" s="65"/>
      <c r="C25" s="64"/>
      <c r="D25" s="28"/>
      <c r="E25" s="15"/>
      <c r="F25" s="16"/>
      <c r="G25" s="49"/>
      <c r="H25" s="50"/>
      <c r="I25" s="66"/>
      <c r="J25" s="16"/>
      <c r="K25" s="50"/>
      <c r="L25" s="50"/>
      <c r="M25" s="66"/>
      <c r="N25" s="66"/>
    </row>
    <row r="26" spans="1:18" s="74" customFormat="1" ht="16.5" thickBot="1" x14ac:dyDescent="0.3">
      <c r="A26" s="67"/>
      <c r="B26" s="56" t="s">
        <v>38</v>
      </c>
      <c r="C26" s="56"/>
      <c r="D26" s="68" t="s">
        <v>39</v>
      </c>
      <c r="E26" s="15">
        <f>[1]Arkusz8!N26</f>
        <v>260723.12</v>
      </c>
      <c r="F26" s="16">
        <f>[1]Arkusz8!I26</f>
        <v>260723.12</v>
      </c>
      <c r="G26" s="69">
        <f>SUM(G27:G32)</f>
        <v>0</v>
      </c>
      <c r="H26" s="70">
        <f>SUM(H27:H32)</f>
        <v>0</v>
      </c>
      <c r="I26" s="71">
        <f t="shared" ref="I26:I32" si="3">F26+G26-H26</f>
        <v>260723.12</v>
      </c>
      <c r="J26" s="16">
        <f>[1]Arkusz6!M26</f>
        <v>0</v>
      </c>
      <c r="K26" s="72">
        <f>SUM(K27)</f>
        <v>0</v>
      </c>
      <c r="L26" s="73">
        <f>SUM(L27)</f>
        <v>0</v>
      </c>
      <c r="M26" s="15">
        <f t="shared" ref="M26:M32" si="4">J26+K26-L26</f>
        <v>0</v>
      </c>
      <c r="N26" s="15">
        <f t="shared" ref="N26:N32" si="5">I26+M26</f>
        <v>260723.12</v>
      </c>
    </row>
    <row r="27" spans="1:18" s="79" customFormat="1" ht="15.75" x14ac:dyDescent="0.25">
      <c r="A27" s="75"/>
      <c r="B27" s="76"/>
      <c r="C27" s="58">
        <v>4110</v>
      </c>
      <c r="D27" s="76" t="s">
        <v>40</v>
      </c>
      <c r="E27" s="15">
        <f>[1]Arkusz8!N27</f>
        <v>525.87</v>
      </c>
      <c r="F27" s="16">
        <f>[1]Arkusz8!I27</f>
        <v>525.87</v>
      </c>
      <c r="G27" s="77"/>
      <c r="H27" s="77"/>
      <c r="I27" s="71">
        <f t="shared" si="3"/>
        <v>525.87</v>
      </c>
      <c r="J27" s="16">
        <f>[1]Arkusz6!M27</f>
        <v>0</v>
      </c>
      <c r="K27" s="78"/>
      <c r="L27" s="78"/>
      <c r="M27" s="15">
        <f t="shared" si="4"/>
        <v>0</v>
      </c>
      <c r="N27" s="15">
        <f t="shared" si="5"/>
        <v>525.87</v>
      </c>
    </row>
    <row r="28" spans="1:18" s="79" customFormat="1" ht="15.75" x14ac:dyDescent="0.25">
      <c r="A28" s="80"/>
      <c r="B28" s="63"/>
      <c r="C28" s="33">
        <v>4120</v>
      </c>
      <c r="D28" s="63" t="s">
        <v>41</v>
      </c>
      <c r="E28" s="15">
        <f>[1]Arkusz8!N28</f>
        <v>75.34</v>
      </c>
      <c r="F28" s="16">
        <f>[1]Arkusz8!I28</f>
        <v>75.34</v>
      </c>
      <c r="G28" s="81"/>
      <c r="H28" s="81"/>
      <c r="I28" s="71">
        <f t="shared" si="3"/>
        <v>75.34</v>
      </c>
      <c r="J28" s="16">
        <f>[1]Arkusz6!M28</f>
        <v>0</v>
      </c>
      <c r="K28" s="82"/>
      <c r="L28" s="82"/>
      <c r="M28" s="15">
        <f t="shared" si="4"/>
        <v>0</v>
      </c>
      <c r="N28" s="15">
        <f t="shared" si="5"/>
        <v>75.34</v>
      </c>
    </row>
    <row r="29" spans="1:18" s="79" customFormat="1" ht="15.75" x14ac:dyDescent="0.25">
      <c r="A29" s="80"/>
      <c r="B29" s="33"/>
      <c r="C29" s="33">
        <v>4170</v>
      </c>
      <c r="D29" s="63" t="s">
        <v>42</v>
      </c>
      <c r="E29" s="15">
        <f>[1]Arkusz8!N29</f>
        <v>3075.23</v>
      </c>
      <c r="F29" s="16">
        <f>[1]Arkusz8!I29</f>
        <v>3075.23</v>
      </c>
      <c r="G29" s="81"/>
      <c r="H29" s="81"/>
      <c r="I29" s="71">
        <f t="shared" si="3"/>
        <v>3075.23</v>
      </c>
      <c r="J29" s="16">
        <f>[1]Arkusz6!M29</f>
        <v>0</v>
      </c>
      <c r="K29" s="82"/>
      <c r="L29" s="82"/>
      <c r="M29" s="15">
        <f t="shared" si="4"/>
        <v>0</v>
      </c>
      <c r="N29" s="15">
        <f t="shared" si="5"/>
        <v>3075.23</v>
      </c>
    </row>
    <row r="30" spans="1:18" s="79" customFormat="1" x14ac:dyDescent="0.2">
      <c r="A30" s="33"/>
      <c r="B30" s="63"/>
      <c r="C30" s="33">
        <v>4210</v>
      </c>
      <c r="D30" s="63" t="s">
        <v>43</v>
      </c>
      <c r="E30" s="15">
        <f>[1]Arkusz8!N30</f>
        <v>483.57</v>
      </c>
      <c r="F30" s="16">
        <f>[1]Arkusz8!I30</f>
        <v>483.57</v>
      </c>
      <c r="G30" s="81"/>
      <c r="H30" s="81"/>
      <c r="I30" s="71">
        <f t="shared" si="3"/>
        <v>483.57</v>
      </c>
      <c r="J30" s="16">
        <f>[1]Arkusz6!M30</f>
        <v>0</v>
      </c>
      <c r="K30" s="82"/>
      <c r="L30" s="82"/>
      <c r="M30" s="15">
        <f t="shared" si="4"/>
        <v>0</v>
      </c>
      <c r="N30" s="15">
        <f t="shared" si="5"/>
        <v>483.57</v>
      </c>
    </row>
    <row r="31" spans="1:18" s="79" customFormat="1" x14ac:dyDescent="0.2">
      <c r="A31" s="33"/>
      <c r="B31" s="33"/>
      <c r="C31" s="33">
        <v>4300</v>
      </c>
      <c r="D31" s="63" t="s">
        <v>44</v>
      </c>
      <c r="E31" s="15">
        <f>[1]Arkusz8!N31</f>
        <v>946.2</v>
      </c>
      <c r="F31" s="16">
        <f>[1]Arkusz8!I31</f>
        <v>946.2</v>
      </c>
      <c r="G31" s="81"/>
      <c r="H31" s="81"/>
      <c r="I31" s="71">
        <f t="shared" si="3"/>
        <v>946.2</v>
      </c>
      <c r="J31" s="16">
        <f>[1]Arkusz6!M31</f>
        <v>0</v>
      </c>
      <c r="K31" s="82"/>
      <c r="L31" s="82"/>
      <c r="M31" s="15">
        <f t="shared" si="4"/>
        <v>0</v>
      </c>
      <c r="N31" s="15">
        <f t="shared" si="5"/>
        <v>946.2</v>
      </c>
    </row>
    <row r="32" spans="1:18" s="79" customFormat="1" ht="15.75" x14ac:dyDescent="0.25">
      <c r="A32" s="80"/>
      <c r="B32" s="63"/>
      <c r="C32" s="33">
        <v>4430</v>
      </c>
      <c r="D32" s="63" t="s">
        <v>45</v>
      </c>
      <c r="E32" s="15">
        <f>[1]Arkusz8!N32</f>
        <v>255616.91</v>
      </c>
      <c r="F32" s="16">
        <f>[1]Arkusz8!I32</f>
        <v>255616.91</v>
      </c>
      <c r="G32" s="81"/>
      <c r="H32" s="81"/>
      <c r="I32" s="71">
        <f t="shared" si="3"/>
        <v>255616.91</v>
      </c>
      <c r="J32" s="16">
        <f>[1]Arkusz6!M32</f>
        <v>0</v>
      </c>
      <c r="K32" s="82"/>
      <c r="L32" s="82"/>
      <c r="M32" s="15">
        <f t="shared" si="4"/>
        <v>0</v>
      </c>
      <c r="N32" s="15">
        <f t="shared" si="5"/>
        <v>255616.91</v>
      </c>
    </row>
    <row r="33" spans="1:14" x14ac:dyDescent="0.2">
      <c r="A33" s="64"/>
      <c r="B33" s="65"/>
      <c r="C33" s="64"/>
      <c r="D33" s="28"/>
      <c r="E33" s="15"/>
      <c r="F33" s="16"/>
      <c r="G33" s="49"/>
      <c r="H33" s="50"/>
      <c r="I33" s="15"/>
      <c r="J33" s="16"/>
      <c r="K33" s="50"/>
      <c r="L33" s="50"/>
      <c r="M33" s="15"/>
      <c r="N33" s="15"/>
    </row>
    <row r="34" spans="1:14" ht="15" thickBot="1" x14ac:dyDescent="0.25">
      <c r="A34" s="83" t="s">
        <v>46</v>
      </c>
      <c r="B34" s="84"/>
      <c r="C34" s="83"/>
      <c r="D34" s="85" t="s">
        <v>47</v>
      </c>
      <c r="E34" s="15">
        <f>[1]Arkusz8!N34</f>
        <v>10000</v>
      </c>
      <c r="F34" s="16">
        <f>[1]Arkusz8!I34</f>
        <v>10000</v>
      </c>
      <c r="G34" s="17">
        <f t="shared" ref="G34:H34" si="6">G35</f>
        <v>0</v>
      </c>
      <c r="H34" s="18">
        <f t="shared" si="6"/>
        <v>0</v>
      </c>
      <c r="I34" s="15">
        <f>F34+G34-H34</f>
        <v>10000</v>
      </c>
      <c r="J34" s="16">
        <f>[1]Arkusz6!M34</f>
        <v>0</v>
      </c>
      <c r="K34" s="18">
        <f t="shared" ref="K34:L34" si="7">K35</f>
        <v>0</v>
      </c>
      <c r="L34" s="18">
        <f t="shared" si="7"/>
        <v>0</v>
      </c>
      <c r="M34" s="15">
        <f t="shared" si="1"/>
        <v>0</v>
      </c>
      <c r="N34" s="15">
        <f t="shared" si="2"/>
        <v>10000</v>
      </c>
    </row>
    <row r="35" spans="1:14" ht="14.25" thickTop="1" thickBot="1" x14ac:dyDescent="0.25">
      <c r="A35" s="19"/>
      <c r="B35" s="86" t="s">
        <v>48</v>
      </c>
      <c r="C35" s="87"/>
      <c r="D35" s="88" t="s">
        <v>49</v>
      </c>
      <c r="E35" s="15">
        <f>[1]Arkusz8!N35</f>
        <v>10000</v>
      </c>
      <c r="F35" s="16">
        <f>[1]Arkusz8!I35</f>
        <v>10000</v>
      </c>
      <c r="G35" s="89"/>
      <c r="H35" s="90"/>
      <c r="I35" s="15">
        <f t="shared" si="0"/>
        <v>10000</v>
      </c>
      <c r="J35" s="16">
        <f>[1]Arkusz6!M35</f>
        <v>0</v>
      </c>
      <c r="K35" s="24"/>
      <c r="L35" s="24"/>
      <c r="M35" s="15">
        <f t="shared" si="1"/>
        <v>0</v>
      </c>
      <c r="N35" s="15">
        <f t="shared" si="2"/>
        <v>10000</v>
      </c>
    </row>
    <row r="36" spans="1:14" x14ac:dyDescent="0.2">
      <c r="A36" s="58"/>
      <c r="B36" s="91"/>
      <c r="C36" s="33">
        <v>4210</v>
      </c>
      <c r="D36" s="34" t="s">
        <v>43</v>
      </c>
      <c r="E36" s="15">
        <f>[1]Arkusz8!N36</f>
        <v>2000</v>
      </c>
      <c r="F36" s="16">
        <f>[1]Arkusz8!I36</f>
        <v>2000</v>
      </c>
      <c r="G36" s="49"/>
      <c r="H36" s="50"/>
      <c r="I36" s="15">
        <f t="shared" si="0"/>
        <v>2000</v>
      </c>
      <c r="J36" s="16">
        <f>[1]Arkusz6!M36</f>
        <v>0</v>
      </c>
      <c r="K36" s="50"/>
      <c r="L36" s="50"/>
      <c r="M36" s="15">
        <f t="shared" si="1"/>
        <v>0</v>
      </c>
      <c r="N36" s="15">
        <f t="shared" si="2"/>
        <v>2000</v>
      </c>
    </row>
    <row r="37" spans="1:14" x14ac:dyDescent="0.2">
      <c r="A37" s="33"/>
      <c r="B37" s="37"/>
      <c r="C37" s="33">
        <v>4300</v>
      </c>
      <c r="D37" s="34" t="s">
        <v>44</v>
      </c>
      <c r="E37" s="15">
        <f>[1]Arkusz8!N37</f>
        <v>8000</v>
      </c>
      <c r="F37" s="16">
        <f>[1]Arkusz8!I37</f>
        <v>8000</v>
      </c>
      <c r="G37" s="38"/>
      <c r="H37" s="39"/>
      <c r="I37" s="15">
        <f t="shared" si="0"/>
        <v>8000</v>
      </c>
      <c r="J37" s="16">
        <f>[1]Arkusz6!M37</f>
        <v>0</v>
      </c>
      <c r="K37" s="39"/>
      <c r="L37" s="39"/>
      <c r="M37" s="15">
        <f t="shared" si="1"/>
        <v>0</v>
      </c>
      <c r="N37" s="15">
        <f t="shared" si="2"/>
        <v>8000</v>
      </c>
    </row>
    <row r="38" spans="1:14" x14ac:dyDescent="0.2">
      <c r="A38" s="33"/>
      <c r="B38" s="37"/>
      <c r="C38" s="33"/>
      <c r="D38" s="34"/>
      <c r="E38" s="15"/>
      <c r="F38" s="16"/>
      <c r="G38" s="38"/>
      <c r="H38" s="39"/>
      <c r="I38" s="15"/>
      <c r="J38" s="16"/>
      <c r="K38" s="39"/>
      <c r="L38" s="39"/>
      <c r="M38" s="15"/>
      <c r="N38" s="15"/>
    </row>
    <row r="39" spans="1:14" ht="15" thickBot="1" x14ac:dyDescent="0.25">
      <c r="A39" s="83">
        <v>600</v>
      </c>
      <c r="B39" s="84"/>
      <c r="C39" s="83"/>
      <c r="D39" s="85" t="s">
        <v>50</v>
      </c>
      <c r="E39" s="15">
        <f>[1]Arkusz8!N39</f>
        <v>1818600</v>
      </c>
      <c r="F39" s="16">
        <f>[1]Arkusz8!I39</f>
        <v>510600</v>
      </c>
      <c r="G39" s="17">
        <f t="shared" ref="G39:H39" si="8">G43+G51</f>
        <v>0</v>
      </c>
      <c r="H39" s="18">
        <f t="shared" si="8"/>
        <v>0</v>
      </c>
      <c r="I39" s="15">
        <f t="shared" si="0"/>
        <v>510600</v>
      </c>
      <c r="J39" s="16">
        <f>[1]Arkusz6!M39</f>
        <v>1308000</v>
      </c>
      <c r="K39" s="18">
        <f>K43+K51+K40</f>
        <v>0</v>
      </c>
      <c r="L39" s="18">
        <f t="shared" ref="L39" si="9">L43+L51</f>
        <v>0</v>
      </c>
      <c r="M39" s="15">
        <f t="shared" si="1"/>
        <v>1308000</v>
      </c>
      <c r="N39" s="15">
        <f t="shared" si="2"/>
        <v>1818600</v>
      </c>
    </row>
    <row r="40" spans="1:14" s="95" customFormat="1" ht="17.25" thickTop="1" thickBot="1" x14ac:dyDescent="0.3">
      <c r="A40" s="92"/>
      <c r="B40" s="87">
        <v>60014</v>
      </c>
      <c r="C40" s="87"/>
      <c r="D40" s="93" t="s">
        <v>51</v>
      </c>
      <c r="E40" s="15">
        <f>[1]Arkusz8!N40</f>
        <v>60000</v>
      </c>
      <c r="F40" s="16">
        <f>[1]Arkusz8!I40</f>
        <v>0</v>
      </c>
      <c r="G40" s="89">
        <f>SUM(G41)</f>
        <v>0</v>
      </c>
      <c r="H40" s="90">
        <f>SUM(H41)</f>
        <v>0</v>
      </c>
      <c r="I40" s="94">
        <f>F40+G40-H40</f>
        <v>0</v>
      </c>
      <c r="J40" s="16">
        <f>[1]Arkusz6!M40</f>
        <v>60000</v>
      </c>
      <c r="K40" s="90">
        <f>SUM(K41:K41)</f>
        <v>0</v>
      </c>
      <c r="L40" s="90">
        <f>SUM(L41:L41)</f>
        <v>0</v>
      </c>
      <c r="M40" s="94">
        <f>J40+K40-L40</f>
        <v>60000</v>
      </c>
      <c r="N40" s="94">
        <f>I40+M40</f>
        <v>60000</v>
      </c>
    </row>
    <row r="41" spans="1:14" s="95" customFormat="1" ht="26.25" x14ac:dyDescent="0.25">
      <c r="A41" s="75"/>
      <c r="B41" s="58"/>
      <c r="C41" s="58">
        <v>6300</v>
      </c>
      <c r="D41" s="96" t="s">
        <v>52</v>
      </c>
      <c r="E41" s="15">
        <f>[1]Arkusz8!N41</f>
        <v>60000</v>
      </c>
      <c r="F41" s="16">
        <f>[1]Arkusz8!I41</f>
        <v>0</v>
      </c>
      <c r="G41" s="97"/>
      <c r="H41" s="98"/>
      <c r="I41" s="94">
        <f>F41+G41-H41</f>
        <v>0</v>
      </c>
      <c r="J41" s="16">
        <f>[1]Arkusz6!M41</f>
        <v>60000</v>
      </c>
      <c r="K41" s="99"/>
      <c r="L41" s="99"/>
      <c r="M41" s="94">
        <f>J41+K41-L41</f>
        <v>60000</v>
      </c>
      <c r="N41" s="94">
        <f>I41+M41</f>
        <v>60000</v>
      </c>
    </row>
    <row r="42" spans="1:14" s="95" customFormat="1" ht="14.25" x14ac:dyDescent="0.2">
      <c r="A42" s="100"/>
      <c r="B42" s="100"/>
      <c r="C42" s="100"/>
      <c r="D42" s="101"/>
      <c r="E42" s="15"/>
      <c r="F42" s="16"/>
      <c r="G42" s="102"/>
      <c r="H42" s="103"/>
      <c r="I42" s="15"/>
      <c r="J42" s="16"/>
      <c r="K42" s="103"/>
      <c r="L42" s="103"/>
      <c r="M42" s="15"/>
      <c r="N42" s="15"/>
    </row>
    <row r="43" spans="1:14" ht="16.5" thickBot="1" x14ac:dyDescent="0.3">
      <c r="A43" s="104"/>
      <c r="B43" s="56">
        <v>60016</v>
      </c>
      <c r="C43" s="56"/>
      <c r="D43" s="105" t="s">
        <v>53</v>
      </c>
      <c r="E43" s="15">
        <f>[1]Arkusz8!N43</f>
        <v>1678600</v>
      </c>
      <c r="F43" s="16">
        <f>[1]Arkusz8!I43</f>
        <v>430600</v>
      </c>
      <c r="G43" s="42">
        <f>SUM(G44:G49)</f>
        <v>0</v>
      </c>
      <c r="H43" s="42">
        <f>SUM(H44:H49)</f>
        <v>0</v>
      </c>
      <c r="I43" s="15">
        <f t="shared" si="0"/>
        <v>430600</v>
      </c>
      <c r="J43" s="16">
        <f>[1]Arkusz6!M43</f>
        <v>1248000</v>
      </c>
      <c r="K43" s="43">
        <f>SUM(K44:K49)</f>
        <v>0</v>
      </c>
      <c r="L43" s="43">
        <f>SUM(L44:L49)</f>
        <v>0</v>
      </c>
      <c r="M43" s="15">
        <f t="shared" si="1"/>
        <v>1248000</v>
      </c>
      <c r="N43" s="15">
        <f t="shared" si="2"/>
        <v>1678600</v>
      </c>
    </row>
    <row r="44" spans="1:14" ht="15" x14ac:dyDescent="0.25">
      <c r="A44" s="106"/>
      <c r="B44" s="107"/>
      <c r="C44" s="58">
        <v>4170</v>
      </c>
      <c r="D44" s="60" t="s">
        <v>42</v>
      </c>
      <c r="E44" s="15">
        <f>[1]Arkusz8!N44</f>
        <v>15000</v>
      </c>
      <c r="F44" s="16">
        <f>[1]Arkusz8!I44</f>
        <v>15000</v>
      </c>
      <c r="G44" s="61"/>
      <c r="H44" s="62"/>
      <c r="I44" s="15">
        <f t="shared" si="0"/>
        <v>15000</v>
      </c>
      <c r="J44" s="16">
        <f>[1]Arkusz6!M44</f>
        <v>0</v>
      </c>
      <c r="K44" s="62"/>
      <c r="L44" s="62"/>
      <c r="M44" s="15">
        <f t="shared" si="1"/>
        <v>0</v>
      </c>
      <c r="N44" s="15">
        <f t="shared" si="2"/>
        <v>15000</v>
      </c>
    </row>
    <row r="45" spans="1:14" ht="15.75" x14ac:dyDescent="0.25">
      <c r="A45" s="75"/>
      <c r="B45" s="91"/>
      <c r="C45" s="33">
        <v>4210</v>
      </c>
      <c r="D45" s="34" t="s">
        <v>43</v>
      </c>
      <c r="E45" s="15">
        <f>[1]Arkusz8!N45</f>
        <v>47000</v>
      </c>
      <c r="F45" s="16">
        <f>[1]Arkusz8!I45</f>
        <v>47000</v>
      </c>
      <c r="G45" s="49"/>
      <c r="H45" s="50"/>
      <c r="I45" s="15">
        <f t="shared" si="0"/>
        <v>47000</v>
      </c>
      <c r="J45" s="16">
        <f>[1]Arkusz6!M45</f>
        <v>0</v>
      </c>
      <c r="K45" s="50"/>
      <c r="L45" s="50"/>
      <c r="M45" s="15">
        <f t="shared" si="1"/>
        <v>0</v>
      </c>
      <c r="N45" s="15">
        <f t="shared" si="2"/>
        <v>47000</v>
      </c>
    </row>
    <row r="46" spans="1:14" ht="15.75" x14ac:dyDescent="0.25">
      <c r="A46" s="75"/>
      <c r="B46" s="91"/>
      <c r="C46" s="33">
        <v>4270</v>
      </c>
      <c r="D46" s="34" t="s">
        <v>54</v>
      </c>
      <c r="E46" s="15">
        <f>[1]Arkusz8!N46</f>
        <v>106000</v>
      </c>
      <c r="F46" s="16">
        <f>[1]Arkusz8!I46</f>
        <v>106000</v>
      </c>
      <c r="G46" s="38"/>
      <c r="H46" s="39"/>
      <c r="I46" s="15">
        <f t="shared" si="0"/>
        <v>106000</v>
      </c>
      <c r="J46" s="16">
        <f>[1]Arkusz6!M46</f>
        <v>0</v>
      </c>
      <c r="K46" s="39"/>
      <c r="L46" s="39"/>
      <c r="M46" s="15">
        <f t="shared" si="1"/>
        <v>0</v>
      </c>
      <c r="N46" s="15">
        <f t="shared" si="2"/>
        <v>106000</v>
      </c>
    </row>
    <row r="47" spans="1:14" ht="15.75" x14ac:dyDescent="0.25">
      <c r="A47" s="80"/>
      <c r="B47" s="37"/>
      <c r="C47" s="33">
        <v>4300</v>
      </c>
      <c r="D47" s="34" t="s">
        <v>55</v>
      </c>
      <c r="E47" s="15">
        <f>[1]Arkusz8!N47</f>
        <v>259000</v>
      </c>
      <c r="F47" s="16">
        <f>[1]Arkusz8!I47</f>
        <v>259000</v>
      </c>
      <c r="G47" s="38"/>
      <c r="H47" s="39"/>
      <c r="I47" s="15">
        <f t="shared" si="0"/>
        <v>259000</v>
      </c>
      <c r="J47" s="16">
        <f>[1]Arkusz6!M47</f>
        <v>0</v>
      </c>
      <c r="K47" s="39"/>
      <c r="L47" s="39"/>
      <c r="M47" s="15">
        <f t="shared" si="1"/>
        <v>0</v>
      </c>
      <c r="N47" s="15">
        <f t="shared" si="2"/>
        <v>259000</v>
      </c>
    </row>
    <row r="48" spans="1:14" ht="15.75" x14ac:dyDescent="0.25">
      <c r="A48" s="80"/>
      <c r="B48" s="37"/>
      <c r="C48" s="33">
        <v>4430</v>
      </c>
      <c r="D48" s="34" t="s">
        <v>45</v>
      </c>
      <c r="E48" s="15">
        <f>[1]Arkusz8!N48</f>
        <v>3600</v>
      </c>
      <c r="F48" s="16">
        <f>[1]Arkusz8!I48</f>
        <v>3600</v>
      </c>
      <c r="G48" s="38"/>
      <c r="H48" s="39"/>
      <c r="I48" s="15">
        <f t="shared" si="0"/>
        <v>3600</v>
      </c>
      <c r="J48" s="16">
        <f>[1]Arkusz6!M48</f>
        <v>0</v>
      </c>
      <c r="K48" s="39"/>
      <c r="L48" s="36"/>
      <c r="M48" s="15">
        <f t="shared" si="1"/>
        <v>0</v>
      </c>
      <c r="N48" s="15">
        <f t="shared" si="2"/>
        <v>3600</v>
      </c>
    </row>
    <row r="49" spans="1:14" ht="15.75" x14ac:dyDescent="0.25">
      <c r="A49" s="80"/>
      <c r="B49" s="37"/>
      <c r="C49" s="33">
        <v>6050</v>
      </c>
      <c r="D49" s="34" t="s">
        <v>37</v>
      </c>
      <c r="E49" s="15">
        <f>[1]Arkusz8!N49</f>
        <v>1248000</v>
      </c>
      <c r="F49" s="16">
        <f>[1]Arkusz8!I49</f>
        <v>0</v>
      </c>
      <c r="G49" s="38"/>
      <c r="H49" s="39"/>
      <c r="I49" s="15">
        <f t="shared" si="0"/>
        <v>0</v>
      </c>
      <c r="J49" s="16">
        <f>[1]Arkusz6!M49</f>
        <v>1248000</v>
      </c>
      <c r="K49" s="39"/>
      <c r="L49" s="39"/>
      <c r="M49" s="15">
        <f t="shared" si="1"/>
        <v>1248000</v>
      </c>
      <c r="N49" s="15">
        <f t="shared" si="2"/>
        <v>1248000</v>
      </c>
    </row>
    <row r="50" spans="1:14" ht="15.75" x14ac:dyDescent="0.25">
      <c r="A50" s="80"/>
      <c r="B50" s="46"/>
      <c r="C50" s="45"/>
      <c r="D50" s="51"/>
      <c r="E50" s="15"/>
      <c r="F50" s="16"/>
      <c r="G50" s="52"/>
      <c r="H50" s="53"/>
      <c r="I50" s="15"/>
      <c r="J50" s="16"/>
      <c r="K50" s="53"/>
      <c r="L50" s="53"/>
      <c r="M50" s="15"/>
      <c r="N50" s="15"/>
    </row>
    <row r="51" spans="1:14" ht="16.5" thickBot="1" x14ac:dyDescent="0.3">
      <c r="A51" s="104"/>
      <c r="B51" s="55">
        <v>60095</v>
      </c>
      <c r="C51" s="56"/>
      <c r="D51" s="57" t="s">
        <v>39</v>
      </c>
      <c r="E51" s="15">
        <f>[1]Arkusz8!N51</f>
        <v>80000</v>
      </c>
      <c r="F51" s="16">
        <f>[1]Arkusz8!I51</f>
        <v>80000</v>
      </c>
      <c r="G51" s="42">
        <f>SUM(G52:G53)</f>
        <v>0</v>
      </c>
      <c r="H51" s="43"/>
      <c r="I51" s="15">
        <f t="shared" si="0"/>
        <v>80000</v>
      </c>
      <c r="J51" s="16">
        <f>[1]Arkusz6!M51</f>
        <v>0</v>
      </c>
      <c r="K51" s="43"/>
      <c r="L51" s="43"/>
      <c r="M51" s="15">
        <f t="shared" si="1"/>
        <v>0</v>
      </c>
      <c r="N51" s="15">
        <f t="shared" si="2"/>
        <v>80000</v>
      </c>
    </row>
    <row r="52" spans="1:14" ht="14.25" x14ac:dyDescent="0.2">
      <c r="A52" s="108"/>
      <c r="B52" s="109"/>
      <c r="C52" s="110"/>
      <c r="D52" s="60" t="s">
        <v>56</v>
      </c>
      <c r="E52" s="15"/>
      <c r="F52" s="16"/>
      <c r="G52" s="29"/>
      <c r="H52" s="30"/>
      <c r="I52" s="15"/>
      <c r="J52" s="16"/>
      <c r="K52" s="30"/>
      <c r="L52" s="30"/>
      <c r="M52" s="15">
        <f t="shared" si="1"/>
        <v>0</v>
      </c>
      <c r="N52" s="15">
        <f t="shared" si="2"/>
        <v>0</v>
      </c>
    </row>
    <row r="53" spans="1:14" ht="14.25" x14ac:dyDescent="0.2">
      <c r="A53" s="111"/>
      <c r="B53" s="112"/>
      <c r="C53" s="33">
        <v>2310</v>
      </c>
      <c r="D53" s="34" t="s">
        <v>57</v>
      </c>
      <c r="E53" s="15">
        <f>[1]Arkusz8!N53</f>
        <v>80000</v>
      </c>
      <c r="F53" s="16">
        <f>[1]Arkusz8!I53</f>
        <v>80000</v>
      </c>
      <c r="G53" s="38"/>
      <c r="H53" s="39"/>
      <c r="I53" s="15">
        <f t="shared" si="0"/>
        <v>80000</v>
      </c>
      <c r="J53" s="16">
        <f>[1]Arkusz6!M53</f>
        <v>0</v>
      </c>
      <c r="K53" s="39"/>
      <c r="L53" s="39"/>
      <c r="M53" s="15">
        <f t="shared" si="1"/>
        <v>0</v>
      </c>
      <c r="N53" s="15">
        <f t="shared" si="2"/>
        <v>80000</v>
      </c>
    </row>
    <row r="54" spans="1:14" ht="15.75" x14ac:dyDescent="0.25">
      <c r="A54" s="80"/>
      <c r="B54" s="37"/>
      <c r="C54" s="33"/>
      <c r="D54" s="34"/>
      <c r="E54" s="15"/>
      <c r="F54" s="16"/>
      <c r="G54" s="38"/>
      <c r="H54" s="39"/>
      <c r="I54" s="15"/>
      <c r="J54" s="16"/>
      <c r="K54" s="39"/>
      <c r="L54" s="39"/>
      <c r="M54" s="15"/>
      <c r="N54" s="15"/>
    </row>
    <row r="55" spans="1:14" ht="15" thickBot="1" x14ac:dyDescent="0.25">
      <c r="A55" s="83">
        <v>700</v>
      </c>
      <c r="B55" s="113"/>
      <c r="C55" s="114"/>
      <c r="D55" s="85" t="s">
        <v>58</v>
      </c>
      <c r="E55" s="15">
        <f>[1]Arkusz8!N55</f>
        <v>65000</v>
      </c>
      <c r="F55" s="16">
        <f>[1]Arkusz8!I55</f>
        <v>40000</v>
      </c>
      <c r="G55" s="17">
        <f t="shared" ref="G55:H55" si="10">G56</f>
        <v>0</v>
      </c>
      <c r="H55" s="18">
        <f t="shared" si="10"/>
        <v>0</v>
      </c>
      <c r="I55" s="15">
        <f t="shared" si="0"/>
        <v>40000</v>
      </c>
      <c r="J55" s="16">
        <f>[1]Arkusz6!M55</f>
        <v>25000</v>
      </c>
      <c r="K55" s="18">
        <f t="shared" ref="K55:L55" si="11">K56</f>
        <v>0</v>
      </c>
      <c r="L55" s="18">
        <f t="shared" si="11"/>
        <v>0</v>
      </c>
      <c r="M55" s="15">
        <f t="shared" si="1"/>
        <v>25000</v>
      </c>
      <c r="N55" s="15">
        <f t="shared" si="2"/>
        <v>65000</v>
      </c>
    </row>
    <row r="56" spans="1:14" ht="16.5" thickTop="1" thickBot="1" x14ac:dyDescent="0.3">
      <c r="A56" s="115"/>
      <c r="B56" s="86">
        <v>70005</v>
      </c>
      <c r="C56" s="87"/>
      <c r="D56" s="88" t="s">
        <v>59</v>
      </c>
      <c r="E56" s="15">
        <f>[1]Arkusz8!N56</f>
        <v>65000</v>
      </c>
      <c r="F56" s="16">
        <f>[1]Arkusz8!I56</f>
        <v>40000</v>
      </c>
      <c r="G56" s="89">
        <f>SUM(G57:G60)</f>
        <v>0</v>
      </c>
      <c r="H56" s="90">
        <f>SUM(H57:H60)</f>
        <v>0</v>
      </c>
      <c r="I56" s="15">
        <f t="shared" si="0"/>
        <v>40000</v>
      </c>
      <c r="J56" s="16">
        <f>[1]Arkusz6!M56</f>
        <v>25000</v>
      </c>
      <c r="K56" s="24">
        <f>SUM(K57:K60)</f>
        <v>0</v>
      </c>
      <c r="L56" s="24"/>
      <c r="M56" s="15">
        <f t="shared" si="1"/>
        <v>25000</v>
      </c>
      <c r="N56" s="15">
        <f t="shared" si="2"/>
        <v>65000</v>
      </c>
    </row>
    <row r="57" spans="1:14" ht="15" x14ac:dyDescent="0.25">
      <c r="A57" s="106"/>
      <c r="B57" s="91"/>
      <c r="C57" s="33">
        <v>4210</v>
      </c>
      <c r="D57" s="34" t="s">
        <v>43</v>
      </c>
      <c r="E57" s="15">
        <f>[1]Arkusz8!N57</f>
        <v>500</v>
      </c>
      <c r="F57" s="16">
        <f>[1]Arkusz8!I57</f>
        <v>500</v>
      </c>
      <c r="G57" s="61"/>
      <c r="H57" s="62"/>
      <c r="I57" s="15">
        <f t="shared" si="0"/>
        <v>500</v>
      </c>
      <c r="J57" s="16">
        <f>[1]Arkusz6!M57</f>
        <v>0</v>
      </c>
      <c r="K57" s="62"/>
      <c r="L57" s="62"/>
      <c r="M57" s="15">
        <f t="shared" si="1"/>
        <v>0</v>
      </c>
      <c r="N57" s="15">
        <f t="shared" si="2"/>
        <v>500</v>
      </c>
    </row>
    <row r="58" spans="1:14" ht="15" x14ac:dyDescent="0.25">
      <c r="A58" s="31"/>
      <c r="B58" s="59"/>
      <c r="C58" s="58">
        <v>4300</v>
      </c>
      <c r="D58" s="60" t="s">
        <v>44</v>
      </c>
      <c r="E58" s="15">
        <f>[1]Arkusz8!N58</f>
        <v>34500</v>
      </c>
      <c r="F58" s="16">
        <f>[1]Arkusz8!I58</f>
        <v>34500</v>
      </c>
      <c r="G58" s="61"/>
      <c r="H58" s="62"/>
      <c r="I58" s="15">
        <f t="shared" si="0"/>
        <v>34500</v>
      </c>
      <c r="J58" s="16">
        <f>[1]Arkusz6!M58</f>
        <v>0</v>
      </c>
      <c r="K58" s="39"/>
      <c r="L58" s="62"/>
      <c r="M58" s="15">
        <f t="shared" si="1"/>
        <v>0</v>
      </c>
      <c r="N58" s="15">
        <f t="shared" si="2"/>
        <v>34500</v>
      </c>
    </row>
    <row r="59" spans="1:14" ht="15" x14ac:dyDescent="0.25">
      <c r="A59" s="31"/>
      <c r="B59" s="59"/>
      <c r="C59" s="58">
        <v>4610</v>
      </c>
      <c r="D59" s="60" t="s">
        <v>60</v>
      </c>
      <c r="E59" s="15">
        <f>[1]Arkusz8!N59</f>
        <v>5000</v>
      </c>
      <c r="F59" s="16">
        <f>[1]Arkusz8!I59</f>
        <v>5000</v>
      </c>
      <c r="G59" s="61"/>
      <c r="H59" s="62"/>
      <c r="I59" s="15">
        <f t="shared" si="0"/>
        <v>5000</v>
      </c>
      <c r="J59" s="16">
        <f>[1]Arkusz6!M59</f>
        <v>0</v>
      </c>
      <c r="K59" s="39"/>
      <c r="L59" s="62"/>
      <c r="M59" s="15">
        <f t="shared" si="1"/>
        <v>0</v>
      </c>
      <c r="N59" s="15">
        <f t="shared" si="2"/>
        <v>5000</v>
      </c>
    </row>
    <row r="60" spans="1:14" ht="15" x14ac:dyDescent="0.25">
      <c r="A60" s="31"/>
      <c r="B60" s="59"/>
      <c r="C60" s="58">
        <v>6060</v>
      </c>
      <c r="D60" s="60" t="s">
        <v>61</v>
      </c>
      <c r="E60" s="15">
        <f>[1]Arkusz8!N60</f>
        <v>25000</v>
      </c>
      <c r="F60" s="16">
        <f>[1]Arkusz8!I60</f>
        <v>0</v>
      </c>
      <c r="G60" s="61"/>
      <c r="H60" s="62"/>
      <c r="I60" s="15">
        <f t="shared" si="0"/>
        <v>0</v>
      </c>
      <c r="J60" s="16">
        <f>[1]Arkusz6!M60</f>
        <v>25000</v>
      </c>
      <c r="K60" s="62"/>
      <c r="L60" s="62"/>
      <c r="M60" s="15">
        <f t="shared" si="1"/>
        <v>25000</v>
      </c>
      <c r="N60" s="15">
        <f t="shared" si="2"/>
        <v>25000</v>
      </c>
    </row>
    <row r="61" spans="1:14" ht="15" x14ac:dyDescent="0.25">
      <c r="A61" s="31"/>
      <c r="B61" s="59"/>
      <c r="C61" s="58"/>
      <c r="D61" s="60"/>
      <c r="E61" s="15"/>
      <c r="F61" s="16"/>
      <c r="G61" s="61"/>
      <c r="H61" s="62"/>
      <c r="I61" s="15"/>
      <c r="J61" s="16"/>
      <c r="K61" s="62"/>
      <c r="L61" s="62"/>
      <c r="M61" s="15"/>
      <c r="N61" s="15"/>
    </row>
    <row r="62" spans="1:14" ht="15" thickBot="1" x14ac:dyDescent="0.25">
      <c r="A62" s="83">
        <v>710</v>
      </c>
      <c r="B62" s="113"/>
      <c r="C62" s="114"/>
      <c r="D62" s="85" t="s">
        <v>62</v>
      </c>
      <c r="E62" s="15">
        <f>[1]Arkusz8!N62</f>
        <v>120300</v>
      </c>
      <c r="F62" s="16">
        <f>[1]Arkusz8!I62</f>
        <v>120300</v>
      </c>
      <c r="G62" s="17">
        <f t="shared" ref="G62:H62" si="12">G63</f>
        <v>0</v>
      </c>
      <c r="H62" s="18">
        <f t="shared" si="12"/>
        <v>0</v>
      </c>
      <c r="I62" s="15">
        <f t="shared" si="0"/>
        <v>120300</v>
      </c>
      <c r="J62" s="16">
        <f>[1]Arkusz6!M62</f>
        <v>0</v>
      </c>
      <c r="K62" s="18">
        <f t="shared" ref="K62:L62" si="13">K63</f>
        <v>0</v>
      </c>
      <c r="L62" s="18">
        <f t="shared" si="13"/>
        <v>0</v>
      </c>
      <c r="M62" s="15">
        <f t="shared" si="1"/>
        <v>0</v>
      </c>
      <c r="N62" s="15">
        <f t="shared" si="2"/>
        <v>120300</v>
      </c>
    </row>
    <row r="63" spans="1:14" ht="16.5" thickTop="1" thickBot="1" x14ac:dyDescent="0.3">
      <c r="A63" s="116"/>
      <c r="B63" s="20">
        <v>71004</v>
      </c>
      <c r="C63" s="21"/>
      <c r="D63" s="22" t="s">
        <v>63</v>
      </c>
      <c r="E63" s="15">
        <f>[1]Arkusz8!N63</f>
        <v>120300</v>
      </c>
      <c r="F63" s="16">
        <f>[1]Arkusz8!I63</f>
        <v>120300</v>
      </c>
      <c r="G63" s="23">
        <f>SUM(G65)</f>
        <v>0</v>
      </c>
      <c r="H63" s="24"/>
      <c r="I63" s="15">
        <f t="shared" si="0"/>
        <v>120300</v>
      </c>
      <c r="J63" s="16">
        <f>[1]Arkusz6!M63</f>
        <v>0</v>
      </c>
      <c r="K63" s="24"/>
      <c r="L63" s="24"/>
      <c r="M63" s="15">
        <f t="shared" si="1"/>
        <v>0</v>
      </c>
      <c r="N63" s="15">
        <f t="shared" si="2"/>
        <v>120300</v>
      </c>
    </row>
    <row r="64" spans="1:14" ht="26.25" x14ac:dyDescent="0.25">
      <c r="A64" s="31"/>
      <c r="B64" s="91"/>
      <c r="C64" s="33">
        <v>2320</v>
      </c>
      <c r="D64" s="117" t="s">
        <v>64</v>
      </c>
      <c r="E64" s="15">
        <f>[1]Arkusz8!N64</f>
        <v>1600</v>
      </c>
      <c r="F64" s="16">
        <f>[1]Arkusz8!I64</f>
        <v>1600</v>
      </c>
      <c r="G64" s="38"/>
      <c r="H64" s="39"/>
      <c r="I64" s="15">
        <f t="shared" si="0"/>
        <v>1600</v>
      </c>
      <c r="J64" s="16">
        <f>[1]Arkusz6!M64</f>
        <v>0</v>
      </c>
      <c r="K64" s="39"/>
      <c r="L64" s="39"/>
      <c r="M64" s="15">
        <f t="shared" si="1"/>
        <v>0</v>
      </c>
      <c r="N64" s="15">
        <f t="shared" si="2"/>
        <v>1600</v>
      </c>
    </row>
    <row r="65" spans="1:14" ht="15" x14ac:dyDescent="0.25">
      <c r="A65" s="31"/>
      <c r="B65" s="37"/>
      <c r="C65" s="33">
        <v>4300</v>
      </c>
      <c r="D65" s="34" t="s">
        <v>55</v>
      </c>
      <c r="E65" s="15">
        <f>[1]Arkusz8!N65</f>
        <v>118700</v>
      </c>
      <c r="F65" s="16">
        <f>[1]Arkusz8!I65</f>
        <v>118700</v>
      </c>
      <c r="G65" s="61"/>
      <c r="H65" s="62"/>
      <c r="I65" s="15">
        <f t="shared" si="0"/>
        <v>118700</v>
      </c>
      <c r="J65" s="16">
        <f>[1]Arkusz6!M65</f>
        <v>0</v>
      </c>
      <c r="K65" s="62"/>
      <c r="L65" s="62"/>
      <c r="M65" s="15">
        <f t="shared" si="1"/>
        <v>0</v>
      </c>
      <c r="N65" s="15">
        <f t="shared" si="2"/>
        <v>118700</v>
      </c>
    </row>
    <row r="66" spans="1:14" ht="15" x14ac:dyDescent="0.25">
      <c r="A66" s="31"/>
      <c r="B66" s="46"/>
      <c r="C66" s="45"/>
      <c r="D66" s="51"/>
      <c r="E66" s="15"/>
      <c r="F66" s="16"/>
      <c r="G66" s="49"/>
      <c r="H66" s="50"/>
      <c r="I66" s="15"/>
      <c r="J66" s="16"/>
      <c r="K66" s="50"/>
      <c r="L66" s="50"/>
      <c r="M66" s="15"/>
      <c r="N66" s="15"/>
    </row>
    <row r="67" spans="1:14" ht="15" thickBot="1" x14ac:dyDescent="0.25">
      <c r="A67" s="83">
        <v>750</v>
      </c>
      <c r="B67" s="118"/>
      <c r="C67" s="114"/>
      <c r="D67" s="85" t="s">
        <v>65</v>
      </c>
      <c r="E67" s="15">
        <f>[1]Arkusz8!N67</f>
        <v>2093275.8</v>
      </c>
      <c r="F67" s="16">
        <f>[1]Arkusz8!I67</f>
        <v>2080275.8</v>
      </c>
      <c r="G67" s="17">
        <f t="shared" ref="G67:H67" si="14">G68+G76+G82+G109+G113</f>
        <v>0</v>
      </c>
      <c r="H67" s="18">
        <f t="shared" si="14"/>
        <v>0</v>
      </c>
      <c r="I67" s="15">
        <f t="shared" si="0"/>
        <v>2080275.8</v>
      </c>
      <c r="J67" s="16">
        <f>[1]Arkusz6!M67</f>
        <v>13000</v>
      </c>
      <c r="K67" s="18">
        <f>K68+K76+K82+K109+K113+K73</f>
        <v>0</v>
      </c>
      <c r="L67" s="18">
        <f>L68+L76+L82+L109+L113+L73</f>
        <v>0</v>
      </c>
      <c r="M67" s="15">
        <f t="shared" si="1"/>
        <v>13000</v>
      </c>
      <c r="N67" s="15">
        <f t="shared" si="2"/>
        <v>2093275.8</v>
      </c>
    </row>
    <row r="68" spans="1:14" ht="16.5" thickTop="1" thickBot="1" x14ac:dyDescent="0.3">
      <c r="A68" s="115"/>
      <c r="B68" s="119">
        <v>75011</v>
      </c>
      <c r="C68" s="87"/>
      <c r="D68" s="88" t="s">
        <v>66</v>
      </c>
      <c r="E68" s="15">
        <f>[1]Arkusz8!N68</f>
        <v>54800</v>
      </c>
      <c r="F68" s="16">
        <f>[1]Arkusz8!I68</f>
        <v>54800</v>
      </c>
      <c r="G68" s="89"/>
      <c r="H68" s="90"/>
      <c r="I68" s="15">
        <f t="shared" si="0"/>
        <v>54800</v>
      </c>
      <c r="J68" s="16">
        <f>[1]Arkusz6!M68</f>
        <v>0</v>
      </c>
      <c r="K68" s="24"/>
      <c r="L68" s="24"/>
      <c r="M68" s="15">
        <f t="shared" si="1"/>
        <v>0</v>
      </c>
      <c r="N68" s="15">
        <f t="shared" si="2"/>
        <v>54800</v>
      </c>
    </row>
    <row r="69" spans="1:14" ht="15.75" x14ac:dyDescent="0.25">
      <c r="A69" s="80"/>
      <c r="B69" s="91"/>
      <c r="C69" s="33">
        <v>4010</v>
      </c>
      <c r="D69" s="34" t="s">
        <v>67</v>
      </c>
      <c r="E69" s="15">
        <f>[1]Arkusz8!N69</f>
        <v>46617</v>
      </c>
      <c r="F69" s="16">
        <f>[1]Arkusz8!I69</f>
        <v>46617</v>
      </c>
      <c r="G69" s="120"/>
      <c r="H69" s="121"/>
      <c r="I69" s="15">
        <f t="shared" si="0"/>
        <v>46617</v>
      </c>
      <c r="J69" s="16">
        <f>[1]Arkusz6!M69</f>
        <v>0</v>
      </c>
      <c r="K69" s="121"/>
      <c r="L69" s="121"/>
      <c r="M69" s="15">
        <f t="shared" si="1"/>
        <v>0</v>
      </c>
      <c r="N69" s="15">
        <f t="shared" si="2"/>
        <v>46617</v>
      </c>
    </row>
    <row r="70" spans="1:14" ht="15.75" x14ac:dyDescent="0.25">
      <c r="A70" s="80"/>
      <c r="B70" s="91"/>
      <c r="C70" s="33">
        <v>4110</v>
      </c>
      <c r="D70" s="34" t="s">
        <v>40</v>
      </c>
      <c r="E70" s="15">
        <f>[1]Arkusz8!N70</f>
        <v>7040</v>
      </c>
      <c r="F70" s="16">
        <f>[1]Arkusz8!I70</f>
        <v>7040</v>
      </c>
      <c r="G70" s="120"/>
      <c r="H70" s="121"/>
      <c r="I70" s="15">
        <f t="shared" si="0"/>
        <v>7040</v>
      </c>
      <c r="J70" s="16">
        <f>[1]Arkusz6!M70</f>
        <v>0</v>
      </c>
      <c r="K70" s="121"/>
      <c r="L70" s="121"/>
      <c r="M70" s="15">
        <f t="shared" si="1"/>
        <v>0</v>
      </c>
      <c r="N70" s="15">
        <f t="shared" si="2"/>
        <v>7040</v>
      </c>
    </row>
    <row r="71" spans="1:14" ht="15.75" x14ac:dyDescent="0.25">
      <c r="A71" s="80"/>
      <c r="B71" s="91"/>
      <c r="C71" s="33">
        <v>4120</v>
      </c>
      <c r="D71" s="34" t="s">
        <v>41</v>
      </c>
      <c r="E71" s="15">
        <f>[1]Arkusz8!N71</f>
        <v>1143</v>
      </c>
      <c r="F71" s="16">
        <f>[1]Arkusz8!I71</f>
        <v>1143</v>
      </c>
      <c r="G71" s="120"/>
      <c r="H71" s="121"/>
      <c r="I71" s="15">
        <f t="shared" si="0"/>
        <v>1143</v>
      </c>
      <c r="J71" s="16">
        <f>[1]Arkusz6!M71</f>
        <v>0</v>
      </c>
      <c r="K71" s="121"/>
      <c r="L71" s="121"/>
      <c r="M71" s="15">
        <f t="shared" si="1"/>
        <v>0</v>
      </c>
      <c r="N71" s="15">
        <f t="shared" si="2"/>
        <v>1143</v>
      </c>
    </row>
    <row r="72" spans="1:14" ht="15.75" x14ac:dyDescent="0.25">
      <c r="A72" s="80"/>
      <c r="B72" s="122"/>
      <c r="C72" s="123"/>
      <c r="D72" s="124"/>
      <c r="E72" s="15"/>
      <c r="F72" s="16"/>
      <c r="G72" s="125"/>
      <c r="H72" s="126"/>
      <c r="I72" s="15"/>
      <c r="J72" s="16"/>
      <c r="K72" s="126"/>
      <c r="L72" s="126"/>
      <c r="M72" s="15"/>
      <c r="N72" s="15"/>
    </row>
    <row r="73" spans="1:14" ht="16.5" thickBot="1" x14ac:dyDescent="0.3">
      <c r="A73" s="104"/>
      <c r="B73" s="127">
        <v>75020</v>
      </c>
      <c r="C73" s="128"/>
      <c r="D73" s="105" t="s">
        <v>68</v>
      </c>
      <c r="E73" s="15">
        <f>[1]Arkusz8!N73</f>
        <v>5000</v>
      </c>
      <c r="F73" s="16">
        <f>[1]Arkusz8!I73</f>
        <v>0</v>
      </c>
      <c r="G73" s="129">
        <v>0</v>
      </c>
      <c r="H73" s="130">
        <v>0</v>
      </c>
      <c r="I73" s="15">
        <f t="shared" si="0"/>
        <v>0</v>
      </c>
      <c r="J73" s="16">
        <f>[1]Arkusz6!M73</f>
        <v>5000</v>
      </c>
      <c r="K73" s="130">
        <f>SUM(K74)</f>
        <v>0</v>
      </c>
      <c r="L73" s="130">
        <f>SUM(L74)</f>
        <v>0</v>
      </c>
      <c r="M73" s="15">
        <f t="shared" si="1"/>
        <v>5000</v>
      </c>
      <c r="N73" s="15">
        <f t="shared" si="2"/>
        <v>5000</v>
      </c>
    </row>
    <row r="74" spans="1:14" ht="26.25" x14ac:dyDescent="0.25">
      <c r="A74" s="31"/>
      <c r="B74" s="59"/>
      <c r="C74" s="33">
        <v>6300</v>
      </c>
      <c r="D74" s="131" t="s">
        <v>52</v>
      </c>
      <c r="E74" s="15">
        <f>[1]Arkusz8!N74</f>
        <v>5000</v>
      </c>
      <c r="F74" s="16">
        <f>[1]Arkusz8!I74</f>
        <v>0</v>
      </c>
      <c r="G74" s="61"/>
      <c r="H74" s="62"/>
      <c r="I74" s="15">
        <f t="shared" si="0"/>
        <v>0</v>
      </c>
      <c r="J74" s="16">
        <f>[1]Arkusz6!M74</f>
        <v>5000</v>
      </c>
      <c r="K74" s="62"/>
      <c r="L74" s="62"/>
      <c r="M74" s="15">
        <f t="shared" si="1"/>
        <v>5000</v>
      </c>
      <c r="N74" s="15">
        <f t="shared" si="2"/>
        <v>5000</v>
      </c>
    </row>
    <row r="75" spans="1:14" ht="15.75" x14ac:dyDescent="0.25">
      <c r="A75" s="132"/>
      <c r="B75" s="133"/>
      <c r="C75" s="134"/>
      <c r="D75" s="135"/>
      <c r="E75" s="15"/>
      <c r="F75" s="16"/>
      <c r="G75" s="136"/>
      <c r="H75" s="137"/>
      <c r="I75" s="15"/>
      <c r="J75" s="16"/>
      <c r="K75" s="137"/>
      <c r="L75" s="137"/>
      <c r="M75" s="15"/>
      <c r="N75" s="15"/>
    </row>
    <row r="76" spans="1:14" ht="16.5" thickBot="1" x14ac:dyDescent="0.3">
      <c r="A76" s="104"/>
      <c r="B76" s="127">
        <v>75022</v>
      </c>
      <c r="C76" s="128"/>
      <c r="D76" s="138" t="s">
        <v>69</v>
      </c>
      <c r="E76" s="15">
        <f>[1]Arkusz8!N76</f>
        <v>99200</v>
      </c>
      <c r="F76" s="16">
        <f>[1]Arkusz8!I76</f>
        <v>99200</v>
      </c>
      <c r="G76" s="129">
        <f>SUM(G77:G80)</f>
        <v>0</v>
      </c>
      <c r="H76" s="130">
        <f>SUM(H77:H80)</f>
        <v>0</v>
      </c>
      <c r="I76" s="15">
        <f t="shared" si="0"/>
        <v>99200</v>
      </c>
      <c r="J76" s="16">
        <f>[1]Arkusz6!M76</f>
        <v>0</v>
      </c>
      <c r="K76" s="130"/>
      <c r="L76" s="130"/>
      <c r="M76" s="15">
        <f t="shared" si="1"/>
        <v>0</v>
      </c>
      <c r="N76" s="15">
        <f t="shared" si="2"/>
        <v>99200</v>
      </c>
    </row>
    <row r="77" spans="1:14" ht="15.75" x14ac:dyDescent="0.25">
      <c r="A77" s="75"/>
      <c r="B77" s="107"/>
      <c r="C77" s="58">
        <v>3030</v>
      </c>
      <c r="D77" s="60" t="s">
        <v>70</v>
      </c>
      <c r="E77" s="15">
        <f>[1]Arkusz8!N77</f>
        <v>94500</v>
      </c>
      <c r="F77" s="16">
        <f>[1]Arkusz8!I77</f>
        <v>94500</v>
      </c>
      <c r="G77" s="61"/>
      <c r="H77" s="62"/>
      <c r="I77" s="15">
        <f t="shared" si="0"/>
        <v>94500</v>
      </c>
      <c r="J77" s="16">
        <f>[1]Arkusz6!M77</f>
        <v>0</v>
      </c>
      <c r="K77" s="62"/>
      <c r="L77" s="62"/>
      <c r="M77" s="15">
        <f t="shared" si="1"/>
        <v>0</v>
      </c>
      <c r="N77" s="15">
        <f t="shared" si="2"/>
        <v>94500</v>
      </c>
    </row>
    <row r="78" spans="1:14" ht="15.75" x14ac:dyDescent="0.25">
      <c r="A78" s="80"/>
      <c r="B78" s="91"/>
      <c r="C78" s="33">
        <v>4210</v>
      </c>
      <c r="D78" s="34" t="s">
        <v>43</v>
      </c>
      <c r="E78" s="15">
        <f>[1]Arkusz8!N78</f>
        <v>910</v>
      </c>
      <c r="F78" s="16">
        <f>[1]Arkusz8!I78</f>
        <v>910</v>
      </c>
      <c r="G78" s="38"/>
      <c r="H78" s="39"/>
      <c r="I78" s="15">
        <f t="shared" si="0"/>
        <v>910</v>
      </c>
      <c r="J78" s="16">
        <f>[1]Arkusz6!M78</f>
        <v>0</v>
      </c>
      <c r="K78" s="39"/>
      <c r="L78" s="39"/>
      <c r="M78" s="15">
        <f t="shared" si="1"/>
        <v>0</v>
      </c>
      <c r="N78" s="15">
        <f t="shared" si="2"/>
        <v>910</v>
      </c>
    </row>
    <row r="79" spans="1:14" ht="15.75" x14ac:dyDescent="0.25">
      <c r="A79" s="80"/>
      <c r="B79" s="91"/>
      <c r="C79" s="33">
        <v>4240</v>
      </c>
      <c r="D79" s="139" t="s">
        <v>71</v>
      </c>
      <c r="E79" s="15">
        <f>[1]Arkusz8!N79</f>
        <v>2500</v>
      </c>
      <c r="F79" s="16">
        <f>[1]Arkusz8!I79</f>
        <v>2500</v>
      </c>
      <c r="G79" s="38"/>
      <c r="H79" s="39"/>
      <c r="I79" s="15">
        <f t="shared" si="0"/>
        <v>2500</v>
      </c>
      <c r="J79" s="16">
        <f>[1]Arkusz6!M79</f>
        <v>0</v>
      </c>
      <c r="K79" s="39"/>
      <c r="L79" s="39"/>
      <c r="M79" s="15">
        <f t="shared" si="1"/>
        <v>0</v>
      </c>
      <c r="N79" s="15">
        <f t="shared" si="2"/>
        <v>2500</v>
      </c>
    </row>
    <row r="80" spans="1:14" ht="15.75" x14ac:dyDescent="0.25">
      <c r="A80" s="80"/>
      <c r="B80" s="91"/>
      <c r="C80" s="33">
        <v>4300</v>
      </c>
      <c r="D80" s="34" t="s">
        <v>72</v>
      </c>
      <c r="E80" s="15">
        <f>[1]Arkusz8!N80</f>
        <v>1290</v>
      </c>
      <c r="F80" s="16">
        <f>[1]Arkusz8!I80</f>
        <v>1290</v>
      </c>
      <c r="G80" s="38"/>
      <c r="H80" s="39"/>
      <c r="I80" s="15">
        <f t="shared" si="0"/>
        <v>1290</v>
      </c>
      <c r="J80" s="16">
        <f>[1]Arkusz6!M80</f>
        <v>0</v>
      </c>
      <c r="K80" s="39"/>
      <c r="L80" s="39"/>
      <c r="M80" s="15">
        <f t="shared" si="1"/>
        <v>0</v>
      </c>
      <c r="N80" s="15">
        <f t="shared" si="2"/>
        <v>1290</v>
      </c>
    </row>
    <row r="81" spans="1:16" ht="15.75" x14ac:dyDescent="0.25">
      <c r="A81" s="80"/>
      <c r="B81" s="91"/>
      <c r="C81" s="33"/>
      <c r="D81" s="34"/>
      <c r="E81" s="15"/>
      <c r="F81" s="16"/>
      <c r="G81" s="38"/>
      <c r="H81" s="39"/>
      <c r="I81" s="15"/>
      <c r="J81" s="16"/>
      <c r="K81" s="39"/>
      <c r="L81" s="39"/>
      <c r="M81" s="15"/>
      <c r="N81" s="15"/>
    </row>
    <row r="82" spans="1:16" ht="16.5" thickBot="1" x14ac:dyDescent="0.3">
      <c r="A82" s="104"/>
      <c r="B82" s="140">
        <v>75023</v>
      </c>
      <c r="C82" s="56"/>
      <c r="D82" s="57" t="s">
        <v>73</v>
      </c>
      <c r="E82" s="15">
        <f>[1]Arkusz8!N82</f>
        <v>1866431.8</v>
      </c>
      <c r="F82" s="16">
        <f>[1]Arkusz8!I82</f>
        <v>1858431.8</v>
      </c>
      <c r="G82" s="42">
        <f>SUM(G83:G107)</f>
        <v>0</v>
      </c>
      <c r="H82" s="42">
        <f>SUM(H83:H107)</f>
        <v>0</v>
      </c>
      <c r="I82" s="15">
        <f t="shared" si="0"/>
        <v>1858431.8</v>
      </c>
      <c r="J82" s="16">
        <f>[1]Arkusz6!M82</f>
        <v>8000</v>
      </c>
      <c r="K82" s="43"/>
      <c r="L82" s="43"/>
      <c r="M82" s="15">
        <f t="shared" si="1"/>
        <v>8000</v>
      </c>
      <c r="N82" s="15">
        <f t="shared" si="2"/>
        <v>1866431.8</v>
      </c>
    </row>
    <row r="83" spans="1:16" ht="15.75" x14ac:dyDescent="0.25">
      <c r="A83" s="75"/>
      <c r="B83" s="107"/>
      <c r="C83" s="58">
        <v>3020</v>
      </c>
      <c r="D83" s="141" t="s">
        <v>74</v>
      </c>
      <c r="E83" s="15">
        <f>[1]Arkusz8!N83</f>
        <v>3108</v>
      </c>
      <c r="F83" s="16">
        <f>[1]Arkusz8!I83</f>
        <v>3108</v>
      </c>
      <c r="G83" s="61"/>
      <c r="H83" s="62"/>
      <c r="I83" s="15">
        <f t="shared" si="0"/>
        <v>3108</v>
      </c>
      <c r="J83" s="16">
        <f>[1]Arkusz6!M83</f>
        <v>0</v>
      </c>
      <c r="K83" s="62"/>
      <c r="L83" s="62"/>
      <c r="M83" s="15">
        <f t="shared" si="1"/>
        <v>0</v>
      </c>
      <c r="N83" s="15">
        <f t="shared" si="2"/>
        <v>3108</v>
      </c>
    </row>
    <row r="84" spans="1:16" ht="15.75" x14ac:dyDescent="0.25">
      <c r="A84" s="80"/>
      <c r="B84" s="91"/>
      <c r="C84" s="33">
        <v>4010</v>
      </c>
      <c r="D84" s="34" t="s">
        <v>67</v>
      </c>
      <c r="E84" s="15">
        <f>[1]Arkusz8!N84</f>
        <v>986006</v>
      </c>
      <c r="F84" s="16">
        <f>[1]Arkusz8!I84</f>
        <v>986006</v>
      </c>
      <c r="G84" s="38"/>
      <c r="H84" s="39"/>
      <c r="I84" s="15">
        <f t="shared" si="0"/>
        <v>986006</v>
      </c>
      <c r="J84" s="16">
        <f>[1]Arkusz6!M84</f>
        <v>0</v>
      </c>
      <c r="K84" s="39"/>
      <c r="L84" s="39"/>
      <c r="M84" s="15">
        <f t="shared" si="1"/>
        <v>0</v>
      </c>
      <c r="N84" s="15">
        <f t="shared" si="2"/>
        <v>986006</v>
      </c>
    </row>
    <row r="85" spans="1:16" ht="15.75" x14ac:dyDescent="0.25">
      <c r="A85" s="80"/>
      <c r="B85" s="91"/>
      <c r="C85" s="33">
        <v>4040</v>
      </c>
      <c r="D85" s="34" t="s">
        <v>75</v>
      </c>
      <c r="E85" s="15">
        <f>[1]Arkusz8!N85</f>
        <v>74629</v>
      </c>
      <c r="F85" s="16">
        <f>[1]Arkusz8!I85</f>
        <v>74629</v>
      </c>
      <c r="G85" s="38"/>
      <c r="H85" s="39"/>
      <c r="I85" s="15">
        <f t="shared" si="0"/>
        <v>74629</v>
      </c>
      <c r="J85" s="16">
        <f>[1]Arkusz6!M85</f>
        <v>0</v>
      </c>
      <c r="K85" s="39"/>
      <c r="L85" s="39"/>
      <c r="M85" s="15">
        <f t="shared" si="1"/>
        <v>0</v>
      </c>
      <c r="N85" s="15">
        <f t="shared" si="2"/>
        <v>74629</v>
      </c>
    </row>
    <row r="86" spans="1:16" ht="15.75" x14ac:dyDescent="0.25">
      <c r="A86" s="80"/>
      <c r="B86" s="91"/>
      <c r="C86" s="58">
        <v>4100</v>
      </c>
      <c r="D86" s="60" t="s">
        <v>76</v>
      </c>
      <c r="E86" s="15">
        <f>[1]Arkusz8!N86</f>
        <v>36000</v>
      </c>
      <c r="F86" s="16">
        <f>[1]Arkusz8!I86</f>
        <v>36000</v>
      </c>
      <c r="G86" s="61"/>
      <c r="H86" s="62"/>
      <c r="I86" s="15">
        <f t="shared" si="0"/>
        <v>36000</v>
      </c>
      <c r="J86" s="16">
        <f>[1]Arkusz6!M86</f>
        <v>0</v>
      </c>
      <c r="K86" s="62"/>
      <c r="L86" s="62"/>
      <c r="M86" s="15">
        <f t="shared" si="1"/>
        <v>0</v>
      </c>
      <c r="N86" s="15">
        <f t="shared" si="2"/>
        <v>36000</v>
      </c>
    </row>
    <row r="87" spans="1:16" ht="15.75" x14ac:dyDescent="0.25">
      <c r="A87" s="80"/>
      <c r="B87" s="91"/>
      <c r="C87" s="33">
        <v>4110</v>
      </c>
      <c r="D87" s="34" t="s">
        <v>40</v>
      </c>
      <c r="E87" s="15">
        <f>[1]Arkusz8!N87</f>
        <v>180202.73</v>
      </c>
      <c r="F87" s="16">
        <f>[1]Arkusz8!I87</f>
        <v>180202.73</v>
      </c>
      <c r="G87" s="38"/>
      <c r="H87" s="39"/>
      <c r="I87" s="15">
        <f t="shared" si="0"/>
        <v>180202.73</v>
      </c>
      <c r="J87" s="16">
        <f>[1]Arkusz6!M87</f>
        <v>0</v>
      </c>
      <c r="K87" s="39"/>
      <c r="L87" s="39"/>
      <c r="M87" s="15">
        <f t="shared" si="1"/>
        <v>0</v>
      </c>
      <c r="N87" s="15">
        <f t="shared" si="2"/>
        <v>180202.73</v>
      </c>
      <c r="P87" s="6">
        <f>SUM(F89:F106)</f>
        <v>552942.07000000007</v>
      </c>
    </row>
    <row r="88" spans="1:16" ht="15.75" x14ac:dyDescent="0.25">
      <c r="A88" s="80"/>
      <c r="B88" s="91"/>
      <c r="C88" s="33">
        <v>4120</v>
      </c>
      <c r="D88" s="34" t="s">
        <v>41</v>
      </c>
      <c r="E88" s="15">
        <f>[1]Arkusz8!N88</f>
        <v>25544</v>
      </c>
      <c r="F88" s="16">
        <f>[1]Arkusz8!I88</f>
        <v>25544</v>
      </c>
      <c r="G88" s="38"/>
      <c r="H88" s="39"/>
      <c r="I88" s="15">
        <f t="shared" si="0"/>
        <v>25544</v>
      </c>
      <c r="J88" s="16">
        <f>[1]Arkusz6!M88</f>
        <v>0</v>
      </c>
      <c r="K88" s="39"/>
      <c r="L88" s="39"/>
      <c r="M88" s="15">
        <f t="shared" si="1"/>
        <v>0</v>
      </c>
      <c r="N88" s="15">
        <f t="shared" si="2"/>
        <v>25544</v>
      </c>
    </row>
    <row r="89" spans="1:16" ht="15.75" x14ac:dyDescent="0.25">
      <c r="A89" s="80"/>
      <c r="B89" s="91"/>
      <c r="C89" s="33">
        <v>4140</v>
      </c>
      <c r="D89" s="34" t="s">
        <v>77</v>
      </c>
      <c r="E89" s="15">
        <f>[1]Arkusz8!N89</f>
        <v>20000</v>
      </c>
      <c r="F89" s="16">
        <f>[1]Arkusz8!I89</f>
        <v>20000</v>
      </c>
      <c r="G89" s="38"/>
      <c r="H89" s="39"/>
      <c r="I89" s="15">
        <f t="shared" si="0"/>
        <v>20000</v>
      </c>
      <c r="J89" s="16">
        <f>[1]Arkusz6!M89</f>
        <v>0</v>
      </c>
      <c r="K89" s="39"/>
      <c r="L89" s="39"/>
      <c r="M89" s="15">
        <f t="shared" si="1"/>
        <v>0</v>
      </c>
      <c r="N89" s="15">
        <f t="shared" si="2"/>
        <v>20000</v>
      </c>
    </row>
    <row r="90" spans="1:16" ht="15.75" x14ac:dyDescent="0.25">
      <c r="A90" s="80"/>
      <c r="B90" s="91"/>
      <c r="C90" s="58">
        <v>4170</v>
      </c>
      <c r="D90" s="60" t="s">
        <v>78</v>
      </c>
      <c r="E90" s="15">
        <f>[1]Arkusz8!N90</f>
        <v>11800</v>
      </c>
      <c r="F90" s="16">
        <f>[1]Arkusz8!I90</f>
        <v>11800</v>
      </c>
      <c r="G90" s="61"/>
      <c r="H90" s="62"/>
      <c r="I90" s="15">
        <f t="shared" si="0"/>
        <v>11800</v>
      </c>
      <c r="J90" s="16">
        <f>[1]Arkusz6!M90</f>
        <v>0</v>
      </c>
      <c r="K90" s="62"/>
      <c r="L90" s="62"/>
      <c r="M90" s="15">
        <f t="shared" si="1"/>
        <v>0</v>
      </c>
      <c r="N90" s="15">
        <f t="shared" si="2"/>
        <v>11800</v>
      </c>
    </row>
    <row r="91" spans="1:16" ht="15.75" x14ac:dyDescent="0.25">
      <c r="A91" s="80"/>
      <c r="B91" s="91"/>
      <c r="C91" s="33">
        <v>4210</v>
      </c>
      <c r="D91" s="34" t="s">
        <v>43</v>
      </c>
      <c r="E91" s="15">
        <f>[1]Arkusz8!N91</f>
        <v>101300</v>
      </c>
      <c r="F91" s="16">
        <f>[1]Arkusz8!I91</f>
        <v>101300</v>
      </c>
      <c r="G91" s="38"/>
      <c r="H91" s="39"/>
      <c r="I91" s="15">
        <f t="shared" si="0"/>
        <v>101300</v>
      </c>
      <c r="J91" s="16">
        <f>[1]Arkusz6!M91</f>
        <v>0</v>
      </c>
      <c r="K91" s="39"/>
      <c r="L91" s="39"/>
      <c r="M91" s="15">
        <f t="shared" si="1"/>
        <v>0</v>
      </c>
      <c r="N91" s="15">
        <f t="shared" si="2"/>
        <v>101300</v>
      </c>
    </row>
    <row r="92" spans="1:16" ht="15.75" x14ac:dyDescent="0.25">
      <c r="A92" s="80"/>
      <c r="B92" s="91"/>
      <c r="C92" s="33">
        <v>4230</v>
      </c>
      <c r="D92" s="139" t="s">
        <v>79</v>
      </c>
      <c r="E92" s="15">
        <f>[1]Arkusz8!N92</f>
        <v>1000</v>
      </c>
      <c r="F92" s="16">
        <f>[1]Arkusz8!I92</f>
        <v>1000</v>
      </c>
      <c r="G92" s="38"/>
      <c r="H92" s="39"/>
      <c r="I92" s="15">
        <f t="shared" si="0"/>
        <v>1000</v>
      </c>
      <c r="J92" s="16">
        <f>[1]Arkusz6!M92</f>
        <v>0</v>
      </c>
      <c r="K92" s="39"/>
      <c r="L92" s="39"/>
      <c r="M92" s="15">
        <f t="shared" si="1"/>
        <v>0</v>
      </c>
      <c r="N92" s="15">
        <f t="shared" si="2"/>
        <v>1000</v>
      </c>
    </row>
    <row r="93" spans="1:16" ht="15.75" x14ac:dyDescent="0.25">
      <c r="A93" s="80"/>
      <c r="B93" s="91"/>
      <c r="C93" s="33">
        <v>4240</v>
      </c>
      <c r="D93" s="139" t="s">
        <v>71</v>
      </c>
      <c r="E93" s="15">
        <f>[1]Arkusz8!N93</f>
        <v>11000</v>
      </c>
      <c r="F93" s="16">
        <f>[1]Arkusz8!I93</f>
        <v>11000</v>
      </c>
      <c r="G93" s="38"/>
      <c r="H93" s="39"/>
      <c r="I93" s="15">
        <f t="shared" si="0"/>
        <v>11000</v>
      </c>
      <c r="J93" s="16">
        <f>[1]Arkusz6!M93</f>
        <v>0</v>
      </c>
      <c r="K93" s="39"/>
      <c r="L93" s="39"/>
      <c r="M93" s="15">
        <f t="shared" si="1"/>
        <v>0</v>
      </c>
      <c r="N93" s="15">
        <f t="shared" si="2"/>
        <v>11000</v>
      </c>
    </row>
    <row r="94" spans="1:16" ht="15.75" x14ac:dyDescent="0.25">
      <c r="A94" s="80"/>
      <c r="B94" s="91"/>
      <c r="C94" s="33">
        <v>4260</v>
      </c>
      <c r="D94" s="34" t="s">
        <v>80</v>
      </c>
      <c r="E94" s="15">
        <f>[1]Arkusz8!N94</f>
        <v>87100</v>
      </c>
      <c r="F94" s="16">
        <f>[1]Arkusz8!I94</f>
        <v>87100</v>
      </c>
      <c r="G94" s="38"/>
      <c r="H94" s="39"/>
      <c r="I94" s="15">
        <f t="shared" si="0"/>
        <v>87100</v>
      </c>
      <c r="J94" s="16">
        <f>[1]Arkusz6!M94</f>
        <v>0</v>
      </c>
      <c r="K94" s="39"/>
      <c r="L94" s="39"/>
      <c r="M94" s="15">
        <f t="shared" si="1"/>
        <v>0</v>
      </c>
      <c r="N94" s="15">
        <f t="shared" si="2"/>
        <v>87100</v>
      </c>
    </row>
    <row r="95" spans="1:16" ht="15.75" x14ac:dyDescent="0.25">
      <c r="A95" s="80"/>
      <c r="B95" s="91"/>
      <c r="C95" s="33">
        <v>4270</v>
      </c>
      <c r="D95" s="34" t="s">
        <v>54</v>
      </c>
      <c r="E95" s="15">
        <f>[1]Arkusz8!N95</f>
        <v>20762.5</v>
      </c>
      <c r="F95" s="16">
        <f>[1]Arkusz8!I95</f>
        <v>20762.5</v>
      </c>
      <c r="G95" s="38"/>
      <c r="H95" s="39"/>
      <c r="I95" s="15">
        <f t="shared" si="0"/>
        <v>20762.5</v>
      </c>
      <c r="J95" s="16">
        <f>[1]Arkusz6!M95</f>
        <v>0</v>
      </c>
      <c r="K95" s="39"/>
      <c r="L95" s="39"/>
      <c r="M95" s="15">
        <f t="shared" si="1"/>
        <v>0</v>
      </c>
      <c r="N95" s="15">
        <f t="shared" si="2"/>
        <v>20762.5</v>
      </c>
    </row>
    <row r="96" spans="1:16" ht="15.75" x14ac:dyDescent="0.25">
      <c r="A96" s="80"/>
      <c r="B96" s="91"/>
      <c r="C96" s="33">
        <v>4280</v>
      </c>
      <c r="D96" s="34" t="s">
        <v>81</v>
      </c>
      <c r="E96" s="15">
        <f>[1]Arkusz8!N96</f>
        <v>200</v>
      </c>
      <c r="F96" s="16">
        <f>[1]Arkusz8!I96</f>
        <v>200</v>
      </c>
      <c r="G96" s="38"/>
      <c r="H96" s="39"/>
      <c r="I96" s="15">
        <f t="shared" si="0"/>
        <v>200</v>
      </c>
      <c r="J96" s="16">
        <f>[1]Arkusz6!M96</f>
        <v>0</v>
      </c>
      <c r="K96" s="39"/>
      <c r="L96" s="39"/>
      <c r="M96" s="15">
        <f t="shared" si="1"/>
        <v>0</v>
      </c>
      <c r="N96" s="15">
        <f t="shared" si="2"/>
        <v>200</v>
      </c>
    </row>
    <row r="97" spans="1:14" ht="15.75" x14ac:dyDescent="0.25">
      <c r="A97" s="80"/>
      <c r="B97" s="91"/>
      <c r="C97" s="33">
        <v>4300</v>
      </c>
      <c r="D97" s="34" t="s">
        <v>72</v>
      </c>
      <c r="E97" s="15">
        <f>[1]Arkusz8!N97</f>
        <v>187013.2</v>
      </c>
      <c r="F97" s="16">
        <f>[1]Arkusz8!I97</f>
        <v>187013.2</v>
      </c>
      <c r="G97" s="38"/>
      <c r="H97" s="39"/>
      <c r="I97" s="15">
        <f t="shared" si="0"/>
        <v>187013.2</v>
      </c>
      <c r="J97" s="16">
        <f>[1]Arkusz6!M97</f>
        <v>0</v>
      </c>
      <c r="K97" s="39"/>
      <c r="L97" s="39"/>
      <c r="M97" s="15">
        <f t="shared" si="1"/>
        <v>0</v>
      </c>
      <c r="N97" s="15">
        <f t="shared" si="2"/>
        <v>187013.2</v>
      </c>
    </row>
    <row r="98" spans="1:14" ht="15.75" x14ac:dyDescent="0.25">
      <c r="A98" s="80"/>
      <c r="B98" s="91"/>
      <c r="C98" s="33">
        <v>4350</v>
      </c>
      <c r="D98" s="34" t="s">
        <v>82</v>
      </c>
      <c r="E98" s="15">
        <f>[1]Arkusz8!N98</f>
        <v>2500</v>
      </c>
      <c r="F98" s="16">
        <f>[1]Arkusz8!I98</f>
        <v>2500</v>
      </c>
      <c r="G98" s="38"/>
      <c r="H98" s="39"/>
      <c r="I98" s="15">
        <f t="shared" ref="I98:I171" si="15">F98+G98-H98</f>
        <v>2500</v>
      </c>
      <c r="J98" s="16">
        <f>[1]Arkusz6!M98</f>
        <v>0</v>
      </c>
      <c r="K98" s="39"/>
      <c r="L98" s="39"/>
      <c r="M98" s="15">
        <f t="shared" ref="M98:M171" si="16">J98+K98-L98</f>
        <v>0</v>
      </c>
      <c r="N98" s="15">
        <f t="shared" ref="N98:N171" si="17">I98+M98</f>
        <v>2500</v>
      </c>
    </row>
    <row r="99" spans="1:14" ht="26.25" x14ac:dyDescent="0.25">
      <c r="A99" s="80"/>
      <c r="B99" s="91"/>
      <c r="C99" s="33">
        <v>4360</v>
      </c>
      <c r="D99" s="142" t="s">
        <v>83</v>
      </c>
      <c r="E99" s="15">
        <f>[1]Arkusz8!N99</f>
        <v>3500</v>
      </c>
      <c r="F99" s="16">
        <f>[1]Arkusz8!I99</f>
        <v>3500</v>
      </c>
      <c r="G99" s="38"/>
      <c r="H99" s="39"/>
      <c r="I99" s="15">
        <f t="shared" si="15"/>
        <v>3500</v>
      </c>
      <c r="J99" s="16">
        <f>[1]Arkusz6!M99</f>
        <v>0</v>
      </c>
      <c r="K99" s="39"/>
      <c r="L99" s="39"/>
      <c r="M99" s="15">
        <f t="shared" si="16"/>
        <v>0</v>
      </c>
      <c r="N99" s="15">
        <f t="shared" si="17"/>
        <v>3500</v>
      </c>
    </row>
    <row r="100" spans="1:14" ht="26.25" x14ac:dyDescent="0.25">
      <c r="A100" s="80"/>
      <c r="B100" s="63"/>
      <c r="C100" s="33">
        <v>4370</v>
      </c>
      <c r="D100" s="143" t="s">
        <v>84</v>
      </c>
      <c r="E100" s="15">
        <f>[1]Arkusz8!N100</f>
        <v>10500</v>
      </c>
      <c r="F100" s="16">
        <f>[1]Arkusz8!I100</f>
        <v>10500</v>
      </c>
      <c r="G100" s="38"/>
      <c r="H100" s="39"/>
      <c r="I100" s="15">
        <f t="shared" si="15"/>
        <v>10500</v>
      </c>
      <c r="J100" s="16">
        <f>[1]Arkusz6!M100</f>
        <v>0</v>
      </c>
      <c r="K100" s="39"/>
      <c r="L100" s="39"/>
      <c r="M100" s="15">
        <f t="shared" si="16"/>
        <v>0</v>
      </c>
      <c r="N100" s="15">
        <f t="shared" si="17"/>
        <v>10500</v>
      </c>
    </row>
    <row r="101" spans="1:14" ht="15.75" x14ac:dyDescent="0.25">
      <c r="A101" s="80"/>
      <c r="B101" s="63"/>
      <c r="C101" s="33">
        <v>4410</v>
      </c>
      <c r="D101" s="34" t="s">
        <v>85</v>
      </c>
      <c r="E101" s="15">
        <f>[1]Arkusz8!N101</f>
        <v>21500</v>
      </c>
      <c r="F101" s="16">
        <f>[1]Arkusz8!I101</f>
        <v>21500</v>
      </c>
      <c r="G101" s="38"/>
      <c r="H101" s="39"/>
      <c r="I101" s="15">
        <f t="shared" si="15"/>
        <v>21500</v>
      </c>
      <c r="J101" s="16">
        <f>[1]Arkusz6!M101</f>
        <v>0</v>
      </c>
      <c r="K101" s="39"/>
      <c r="L101" s="39"/>
      <c r="M101" s="15">
        <f t="shared" si="16"/>
        <v>0</v>
      </c>
      <c r="N101" s="15">
        <f t="shared" si="17"/>
        <v>21500</v>
      </c>
    </row>
    <row r="102" spans="1:14" ht="15.75" x14ac:dyDescent="0.25">
      <c r="A102" s="80"/>
      <c r="B102" s="91"/>
      <c r="C102" s="33">
        <v>4430</v>
      </c>
      <c r="D102" s="34" t="s">
        <v>45</v>
      </c>
      <c r="E102" s="15">
        <f>[1]Arkusz8!N102</f>
        <v>14035</v>
      </c>
      <c r="F102" s="16">
        <f>[1]Arkusz8!I102</f>
        <v>14035</v>
      </c>
      <c r="G102" s="38"/>
      <c r="H102" s="39"/>
      <c r="I102" s="15">
        <f t="shared" si="15"/>
        <v>14035</v>
      </c>
      <c r="J102" s="16">
        <f>[1]Arkusz6!M102</f>
        <v>0</v>
      </c>
      <c r="K102" s="39"/>
      <c r="L102" s="39"/>
      <c r="M102" s="15">
        <f t="shared" si="16"/>
        <v>0</v>
      </c>
      <c r="N102" s="15">
        <f t="shared" si="17"/>
        <v>14035</v>
      </c>
    </row>
    <row r="103" spans="1:14" ht="15.75" x14ac:dyDescent="0.25">
      <c r="A103" s="80"/>
      <c r="B103" s="91"/>
      <c r="C103" s="33">
        <v>4440</v>
      </c>
      <c r="D103" s="34" t="s">
        <v>86</v>
      </c>
      <c r="E103" s="15">
        <f>[1]Arkusz8!N103</f>
        <v>27530.6</v>
      </c>
      <c r="F103" s="16">
        <f>[1]Arkusz8!I103</f>
        <v>27530.6</v>
      </c>
      <c r="G103" s="38"/>
      <c r="H103" s="39"/>
      <c r="I103" s="15">
        <f t="shared" si="15"/>
        <v>27530.6</v>
      </c>
      <c r="J103" s="16">
        <f>[1]Arkusz6!M103</f>
        <v>0</v>
      </c>
      <c r="K103" s="39"/>
      <c r="L103" s="39"/>
      <c r="M103" s="15">
        <f t="shared" si="16"/>
        <v>0</v>
      </c>
      <c r="N103" s="15">
        <f t="shared" si="17"/>
        <v>27530.6</v>
      </c>
    </row>
    <row r="104" spans="1:14" ht="15.75" x14ac:dyDescent="0.25">
      <c r="A104" s="80"/>
      <c r="B104" s="91"/>
      <c r="C104" s="58">
        <v>4530</v>
      </c>
      <c r="D104" s="76" t="s">
        <v>87</v>
      </c>
      <c r="E104" s="15">
        <f>[1]Arkusz8!N104</f>
        <v>3000.77</v>
      </c>
      <c r="F104" s="16">
        <f>[1]Arkusz8!I104</f>
        <v>3000.77</v>
      </c>
      <c r="G104" s="61"/>
      <c r="H104" s="62"/>
      <c r="I104" s="15">
        <f t="shared" si="15"/>
        <v>3000.77</v>
      </c>
      <c r="J104" s="16">
        <f>[1]Arkusz6!M104</f>
        <v>0</v>
      </c>
      <c r="K104" s="62"/>
      <c r="L104" s="62"/>
      <c r="M104" s="15">
        <f t="shared" si="16"/>
        <v>0</v>
      </c>
      <c r="N104" s="15">
        <f t="shared" si="17"/>
        <v>3000.77</v>
      </c>
    </row>
    <row r="105" spans="1:14" ht="15.75" x14ac:dyDescent="0.25">
      <c r="A105" s="80"/>
      <c r="B105" s="91"/>
      <c r="C105" s="58">
        <v>4610</v>
      </c>
      <c r="D105" s="60" t="s">
        <v>60</v>
      </c>
      <c r="E105" s="15">
        <f>[1]Arkusz8!N105</f>
        <v>17000</v>
      </c>
      <c r="F105" s="16">
        <f>[1]Arkusz8!I105</f>
        <v>17000</v>
      </c>
      <c r="G105" s="61"/>
      <c r="H105" s="62"/>
      <c r="I105" s="15">
        <f t="shared" si="15"/>
        <v>17000</v>
      </c>
      <c r="J105" s="16">
        <f>[1]Arkusz6!M105</f>
        <v>0</v>
      </c>
      <c r="K105" s="62"/>
      <c r="L105" s="62"/>
      <c r="M105" s="15">
        <f t="shared" si="16"/>
        <v>0</v>
      </c>
      <c r="N105" s="15">
        <f t="shared" si="17"/>
        <v>17000</v>
      </c>
    </row>
    <row r="106" spans="1:14" ht="15.75" x14ac:dyDescent="0.25">
      <c r="A106" s="80"/>
      <c r="B106" s="91"/>
      <c r="C106" s="33">
        <v>4700</v>
      </c>
      <c r="D106" s="34" t="s">
        <v>88</v>
      </c>
      <c r="E106" s="15">
        <f>[1]Arkusz8!N106</f>
        <v>13200</v>
      </c>
      <c r="F106" s="16">
        <f>[1]Arkusz8!I106</f>
        <v>13200</v>
      </c>
      <c r="G106" s="38"/>
      <c r="H106" s="39"/>
      <c r="I106" s="15">
        <f t="shared" si="15"/>
        <v>13200</v>
      </c>
      <c r="J106" s="16">
        <f>[1]Arkusz6!M106</f>
        <v>0</v>
      </c>
      <c r="K106" s="39"/>
      <c r="L106" s="39"/>
      <c r="M106" s="15">
        <f t="shared" si="16"/>
        <v>0</v>
      </c>
      <c r="N106" s="15">
        <f t="shared" si="17"/>
        <v>13200</v>
      </c>
    </row>
    <row r="107" spans="1:14" ht="15.75" x14ac:dyDescent="0.25">
      <c r="A107" s="80"/>
      <c r="B107" s="91"/>
      <c r="C107" s="33">
        <v>6060</v>
      </c>
      <c r="D107" s="34" t="s">
        <v>89</v>
      </c>
      <c r="E107" s="15">
        <f>[1]Arkusz8!N107</f>
        <v>8000</v>
      </c>
      <c r="F107" s="16">
        <f>[1]Arkusz8!I107</f>
        <v>0</v>
      </c>
      <c r="G107" s="38"/>
      <c r="H107" s="39"/>
      <c r="I107" s="15">
        <f t="shared" si="15"/>
        <v>0</v>
      </c>
      <c r="J107" s="16">
        <f>[1]Arkusz6!M107</f>
        <v>8000</v>
      </c>
      <c r="K107" s="39"/>
      <c r="L107" s="39"/>
      <c r="M107" s="15">
        <f t="shared" si="16"/>
        <v>8000</v>
      </c>
      <c r="N107" s="15">
        <f t="shared" si="17"/>
        <v>8000</v>
      </c>
    </row>
    <row r="108" spans="1:14" ht="15.75" x14ac:dyDescent="0.25">
      <c r="A108" s="80"/>
      <c r="B108" s="91"/>
      <c r="C108" s="33"/>
      <c r="D108" s="34"/>
      <c r="E108" s="15"/>
      <c r="F108" s="16"/>
      <c r="G108" s="38"/>
      <c r="H108" s="39"/>
      <c r="I108" s="15"/>
      <c r="J108" s="16"/>
      <c r="K108" s="39"/>
      <c r="L108" s="39"/>
      <c r="M108" s="15"/>
      <c r="N108" s="15"/>
    </row>
    <row r="109" spans="1:14" ht="16.5" thickBot="1" x14ac:dyDescent="0.3">
      <c r="A109" s="104"/>
      <c r="B109" s="140">
        <v>75075</v>
      </c>
      <c r="C109" s="56"/>
      <c r="D109" s="57" t="s">
        <v>90</v>
      </c>
      <c r="E109" s="15">
        <f>[1]Arkusz8!N109</f>
        <v>10000</v>
      </c>
      <c r="F109" s="16">
        <f>[1]Arkusz8!I109</f>
        <v>10000</v>
      </c>
      <c r="G109" s="42"/>
      <c r="H109" s="43"/>
      <c r="I109" s="15">
        <f t="shared" si="15"/>
        <v>10000</v>
      </c>
      <c r="J109" s="16">
        <f>[1]Arkusz6!M109</f>
        <v>0</v>
      </c>
      <c r="K109" s="43"/>
      <c r="L109" s="43"/>
      <c r="M109" s="15">
        <f t="shared" si="16"/>
        <v>0</v>
      </c>
      <c r="N109" s="15">
        <f t="shared" si="17"/>
        <v>10000</v>
      </c>
    </row>
    <row r="110" spans="1:14" ht="15.75" x14ac:dyDescent="0.25">
      <c r="A110" s="75"/>
      <c r="B110" s="91"/>
      <c r="C110" s="33">
        <v>4210</v>
      </c>
      <c r="D110" s="34" t="s">
        <v>43</v>
      </c>
      <c r="E110" s="15">
        <f>[1]Arkusz8!N110</f>
        <v>1500</v>
      </c>
      <c r="F110" s="16">
        <f>[1]Arkusz8!I110</f>
        <v>1500</v>
      </c>
      <c r="G110" s="61"/>
      <c r="H110" s="62"/>
      <c r="I110" s="15">
        <f t="shared" si="15"/>
        <v>1500</v>
      </c>
      <c r="J110" s="16">
        <f>[1]Arkusz6!M110</f>
        <v>0</v>
      </c>
      <c r="K110" s="62"/>
      <c r="L110" s="62"/>
      <c r="M110" s="15">
        <f t="shared" si="16"/>
        <v>0</v>
      </c>
      <c r="N110" s="15">
        <f t="shared" si="17"/>
        <v>1500</v>
      </c>
    </row>
    <row r="111" spans="1:14" ht="15.75" x14ac:dyDescent="0.25">
      <c r="A111" s="80"/>
      <c r="B111" s="107"/>
      <c r="C111" s="58">
        <v>4300</v>
      </c>
      <c r="D111" s="34" t="s">
        <v>72</v>
      </c>
      <c r="E111" s="15">
        <f>[1]Arkusz8!N111</f>
        <v>8500</v>
      </c>
      <c r="F111" s="16">
        <f>[1]Arkusz8!I111</f>
        <v>8500</v>
      </c>
      <c r="G111" s="61"/>
      <c r="H111" s="62"/>
      <c r="I111" s="15">
        <f t="shared" si="15"/>
        <v>8500</v>
      </c>
      <c r="J111" s="16">
        <f>[1]Arkusz6!M111</f>
        <v>0</v>
      </c>
      <c r="K111" s="62"/>
      <c r="L111" s="62"/>
      <c r="M111" s="15">
        <f t="shared" si="16"/>
        <v>0</v>
      </c>
      <c r="N111" s="15">
        <f t="shared" si="17"/>
        <v>8500</v>
      </c>
    </row>
    <row r="112" spans="1:14" ht="15.75" x14ac:dyDescent="0.25">
      <c r="A112" s="80"/>
      <c r="B112" s="63"/>
      <c r="C112" s="33"/>
      <c r="D112" s="34"/>
      <c r="E112" s="15"/>
      <c r="F112" s="16"/>
      <c r="G112" s="38"/>
      <c r="H112" s="39"/>
      <c r="I112" s="15"/>
      <c r="J112" s="16"/>
      <c r="K112" s="39"/>
      <c r="L112" s="39"/>
      <c r="M112" s="15"/>
      <c r="N112" s="15"/>
    </row>
    <row r="113" spans="1:14" ht="16.5" thickBot="1" x14ac:dyDescent="0.3">
      <c r="A113" s="104"/>
      <c r="B113" s="140">
        <v>75095</v>
      </c>
      <c r="C113" s="56"/>
      <c r="D113" s="57" t="s">
        <v>49</v>
      </c>
      <c r="E113" s="15">
        <f>[1]Arkusz8!N113</f>
        <v>57844</v>
      </c>
      <c r="F113" s="16">
        <f>[1]Arkusz8!I113</f>
        <v>57844</v>
      </c>
      <c r="G113" s="42">
        <f>SUM(G114:G117)</f>
        <v>0</v>
      </c>
      <c r="H113" s="43">
        <f>SUM(H114:H117)</f>
        <v>0</v>
      </c>
      <c r="I113" s="15">
        <f t="shared" si="15"/>
        <v>57844</v>
      </c>
      <c r="J113" s="16">
        <f>[1]Arkusz6!M113</f>
        <v>0</v>
      </c>
      <c r="K113" s="43"/>
      <c r="L113" s="43"/>
      <c r="M113" s="15">
        <f t="shared" si="16"/>
        <v>0</v>
      </c>
      <c r="N113" s="15">
        <f t="shared" si="17"/>
        <v>57844</v>
      </c>
    </row>
    <row r="114" spans="1:14" ht="15.75" x14ac:dyDescent="0.25">
      <c r="A114" s="144"/>
      <c r="B114" s="145"/>
      <c r="C114" s="58">
        <v>3030</v>
      </c>
      <c r="D114" s="60" t="s">
        <v>70</v>
      </c>
      <c r="E114" s="15">
        <f>[1]Arkusz8!N114</f>
        <v>43500</v>
      </c>
      <c r="F114" s="16">
        <f>[1]Arkusz8!I114</f>
        <v>43500</v>
      </c>
      <c r="G114" s="52"/>
      <c r="H114" s="53"/>
      <c r="I114" s="15">
        <f t="shared" si="15"/>
        <v>43500</v>
      </c>
      <c r="J114" s="16">
        <f>[1]Arkusz6!M114</f>
        <v>0</v>
      </c>
      <c r="K114" s="53"/>
      <c r="L114" s="53"/>
      <c r="M114" s="15">
        <f t="shared" si="16"/>
        <v>0</v>
      </c>
      <c r="N114" s="15">
        <f t="shared" si="17"/>
        <v>43500</v>
      </c>
    </row>
    <row r="115" spans="1:14" ht="15.75" x14ac:dyDescent="0.25">
      <c r="A115" s="80"/>
      <c r="B115" s="91"/>
      <c r="C115" s="33">
        <v>4210</v>
      </c>
      <c r="D115" s="34" t="s">
        <v>91</v>
      </c>
      <c r="E115" s="15">
        <f>[1]Arkusz8!N115</f>
        <v>1580</v>
      </c>
      <c r="F115" s="16">
        <f>[1]Arkusz8!I115</f>
        <v>1580</v>
      </c>
      <c r="G115" s="38"/>
      <c r="H115" s="39"/>
      <c r="I115" s="15">
        <f t="shared" si="15"/>
        <v>1580</v>
      </c>
      <c r="J115" s="16">
        <f>[1]Arkusz6!M115</f>
        <v>0</v>
      </c>
      <c r="K115" s="39"/>
      <c r="L115" s="39"/>
      <c r="M115" s="15">
        <f t="shared" si="16"/>
        <v>0</v>
      </c>
      <c r="N115" s="15">
        <f t="shared" si="17"/>
        <v>1580</v>
      </c>
    </row>
    <row r="116" spans="1:14" ht="15.75" x14ac:dyDescent="0.25">
      <c r="A116" s="80"/>
      <c r="B116" s="91"/>
      <c r="C116" s="33">
        <v>4240</v>
      </c>
      <c r="D116" s="139" t="s">
        <v>71</v>
      </c>
      <c r="E116" s="15">
        <f>[1]Arkusz8!N116</f>
        <v>60</v>
      </c>
      <c r="F116" s="16">
        <f>[1]Arkusz8!I116</f>
        <v>60</v>
      </c>
      <c r="G116" s="38"/>
      <c r="H116" s="39"/>
      <c r="I116" s="15">
        <f t="shared" si="15"/>
        <v>60</v>
      </c>
      <c r="J116" s="16">
        <f>[1]Arkusz6!M116</f>
        <v>0</v>
      </c>
      <c r="K116" s="39"/>
      <c r="L116" s="39"/>
      <c r="M116" s="15">
        <f t="shared" si="16"/>
        <v>0</v>
      </c>
      <c r="N116" s="15">
        <f t="shared" si="17"/>
        <v>60</v>
      </c>
    </row>
    <row r="117" spans="1:14" ht="15" x14ac:dyDescent="0.25">
      <c r="A117" s="31"/>
      <c r="B117" s="91"/>
      <c r="C117" s="33">
        <v>4430</v>
      </c>
      <c r="D117" s="34" t="s">
        <v>92</v>
      </c>
      <c r="E117" s="15">
        <f>[1]Arkusz8!N117</f>
        <v>12704</v>
      </c>
      <c r="F117" s="16">
        <f>[1]Arkusz8!I117</f>
        <v>12704</v>
      </c>
      <c r="G117" s="38"/>
      <c r="H117" s="39"/>
      <c r="I117" s="15">
        <f t="shared" si="15"/>
        <v>12704</v>
      </c>
      <c r="J117" s="16">
        <f>[1]Arkusz6!M117</f>
        <v>0</v>
      </c>
      <c r="K117" s="39"/>
      <c r="L117" s="39"/>
      <c r="M117" s="15">
        <f t="shared" si="16"/>
        <v>0</v>
      </c>
      <c r="N117" s="15">
        <f t="shared" si="17"/>
        <v>12704</v>
      </c>
    </row>
    <row r="118" spans="1:14" ht="15" x14ac:dyDescent="0.25">
      <c r="A118" s="31"/>
      <c r="B118" s="91"/>
      <c r="C118" s="33"/>
      <c r="D118" s="34"/>
      <c r="E118" s="15"/>
      <c r="F118" s="16"/>
      <c r="G118" s="38"/>
      <c r="H118" s="39"/>
      <c r="I118" s="15"/>
      <c r="J118" s="16"/>
      <c r="K118" s="39"/>
      <c r="L118" s="39"/>
      <c r="M118" s="15"/>
      <c r="N118" s="15"/>
    </row>
    <row r="119" spans="1:14" ht="14.25" x14ac:dyDescent="0.2">
      <c r="A119" s="146">
        <v>751</v>
      </c>
      <c r="B119" s="147"/>
      <c r="C119" s="148"/>
      <c r="D119" s="149" t="s">
        <v>93</v>
      </c>
      <c r="E119" s="15"/>
      <c r="F119" s="16"/>
      <c r="G119" s="38"/>
      <c r="H119" s="39"/>
      <c r="I119" s="15"/>
      <c r="J119" s="16"/>
      <c r="K119" s="39"/>
      <c r="L119" s="39"/>
      <c r="M119" s="15"/>
      <c r="N119" s="15"/>
    </row>
    <row r="120" spans="1:14" ht="15.75" thickBot="1" x14ac:dyDescent="0.3">
      <c r="A120" s="150"/>
      <c r="B120" s="151"/>
      <c r="C120" s="152"/>
      <c r="D120" s="153" t="s">
        <v>94</v>
      </c>
      <c r="E120" s="15">
        <f>[1]Arkusz8!N120</f>
        <v>1100</v>
      </c>
      <c r="F120" s="16">
        <f>[1]Arkusz8!I120</f>
        <v>1100</v>
      </c>
      <c r="G120" s="17">
        <f t="shared" ref="G120:H120" si="18">G121</f>
        <v>0</v>
      </c>
      <c r="H120" s="18">
        <f t="shared" si="18"/>
        <v>0</v>
      </c>
      <c r="I120" s="15">
        <f t="shared" si="15"/>
        <v>1100</v>
      </c>
      <c r="J120" s="16">
        <f>[1]Arkusz6!M120</f>
        <v>0</v>
      </c>
      <c r="K120" s="18">
        <f t="shared" ref="K120:L120" si="19">K121</f>
        <v>0</v>
      </c>
      <c r="L120" s="18">
        <f t="shared" si="19"/>
        <v>0</v>
      </c>
      <c r="M120" s="15">
        <f t="shared" si="16"/>
        <v>0</v>
      </c>
      <c r="N120" s="15">
        <f t="shared" si="17"/>
        <v>1100</v>
      </c>
    </row>
    <row r="121" spans="1:14" ht="16.5" thickTop="1" thickBot="1" x14ac:dyDescent="0.3">
      <c r="A121" s="115"/>
      <c r="B121" s="154">
        <v>75101</v>
      </c>
      <c r="C121" s="21"/>
      <c r="D121" s="155" t="s">
        <v>95</v>
      </c>
      <c r="E121" s="15">
        <f>[1]Arkusz8!N121</f>
        <v>1100</v>
      </c>
      <c r="F121" s="16">
        <f>[1]Arkusz8!I121</f>
        <v>1100</v>
      </c>
      <c r="G121" s="23"/>
      <c r="H121" s="24"/>
      <c r="I121" s="15">
        <f t="shared" si="15"/>
        <v>1100</v>
      </c>
      <c r="J121" s="16">
        <f>[1]Arkusz6!M121</f>
        <v>0</v>
      </c>
      <c r="K121" s="24"/>
      <c r="L121" s="24"/>
      <c r="M121" s="15">
        <f t="shared" si="16"/>
        <v>0</v>
      </c>
      <c r="N121" s="15">
        <f t="shared" si="17"/>
        <v>1100</v>
      </c>
    </row>
    <row r="122" spans="1:14" ht="15.75" x14ac:dyDescent="0.25">
      <c r="A122" s="80"/>
      <c r="B122" s="91"/>
      <c r="C122" s="33">
        <v>4210</v>
      </c>
      <c r="D122" s="34" t="s">
        <v>43</v>
      </c>
      <c r="E122" s="15">
        <f>[1]Arkusz8!N122</f>
        <v>600</v>
      </c>
      <c r="F122" s="16">
        <f>[1]Arkusz8!I122</f>
        <v>600</v>
      </c>
      <c r="G122" s="38"/>
      <c r="H122" s="39"/>
      <c r="I122" s="15">
        <f t="shared" si="15"/>
        <v>600</v>
      </c>
      <c r="J122" s="16">
        <f>[1]Arkusz6!M122</f>
        <v>0</v>
      </c>
      <c r="K122" s="39"/>
      <c r="L122" s="39"/>
      <c r="M122" s="15">
        <f t="shared" si="16"/>
        <v>0</v>
      </c>
      <c r="N122" s="15">
        <f t="shared" si="17"/>
        <v>600</v>
      </c>
    </row>
    <row r="123" spans="1:14" ht="15.75" x14ac:dyDescent="0.25">
      <c r="A123" s="80"/>
      <c r="B123" s="91"/>
      <c r="C123" s="33">
        <v>4300</v>
      </c>
      <c r="D123" s="34" t="s">
        <v>72</v>
      </c>
      <c r="E123" s="15">
        <f>[1]Arkusz8!N123</f>
        <v>500</v>
      </c>
      <c r="F123" s="16">
        <f>[1]Arkusz8!I123</f>
        <v>500</v>
      </c>
      <c r="G123" s="38"/>
      <c r="H123" s="39"/>
      <c r="I123" s="15">
        <f t="shared" si="15"/>
        <v>500</v>
      </c>
      <c r="J123" s="16">
        <f>[1]Arkusz6!M123</f>
        <v>0</v>
      </c>
      <c r="K123" s="39"/>
      <c r="L123" s="39"/>
      <c r="M123" s="15">
        <f t="shared" si="16"/>
        <v>0</v>
      </c>
      <c r="N123" s="15">
        <f t="shared" si="17"/>
        <v>500</v>
      </c>
    </row>
    <row r="124" spans="1:14" ht="15" x14ac:dyDescent="0.25">
      <c r="A124" s="31"/>
      <c r="B124" s="91"/>
      <c r="C124" s="33"/>
      <c r="D124" s="34"/>
      <c r="E124" s="15"/>
      <c r="F124" s="16"/>
      <c r="G124" s="38"/>
      <c r="H124" s="39"/>
      <c r="I124" s="15"/>
      <c r="J124" s="16"/>
      <c r="K124" s="39"/>
      <c r="L124" s="39"/>
      <c r="M124" s="15"/>
      <c r="N124" s="15"/>
    </row>
    <row r="125" spans="1:14" ht="15" thickBot="1" x14ac:dyDescent="0.25">
      <c r="A125" s="83">
        <v>754</v>
      </c>
      <c r="B125" s="118"/>
      <c r="C125" s="114"/>
      <c r="D125" s="153" t="s">
        <v>96</v>
      </c>
      <c r="E125" s="15">
        <f>[1]Arkusz8!N125</f>
        <v>164970.22999999998</v>
      </c>
      <c r="F125" s="16">
        <f>[1]Arkusz8!I125</f>
        <v>127470.23</v>
      </c>
      <c r="G125" s="17">
        <f>G129+G145+G150+G126</f>
        <v>0</v>
      </c>
      <c r="H125" s="17">
        <f>H129+H145+H150+H126</f>
        <v>0</v>
      </c>
      <c r="I125" s="156">
        <f t="shared" si="15"/>
        <v>127470.23</v>
      </c>
      <c r="J125" s="16">
        <f>[1]Arkusz6!M125</f>
        <v>37500</v>
      </c>
      <c r="K125" s="18">
        <f>K129+K145+K150+K126</f>
        <v>0</v>
      </c>
      <c r="L125" s="18">
        <f>L129+L145+L150+L126</f>
        <v>0</v>
      </c>
      <c r="M125" s="156">
        <f t="shared" si="16"/>
        <v>37500</v>
      </c>
      <c r="N125" s="156">
        <f t="shared" si="17"/>
        <v>164970.22999999998</v>
      </c>
    </row>
    <row r="126" spans="1:14" ht="15.75" thickTop="1" thickBot="1" x14ac:dyDescent="0.25">
      <c r="A126" s="157"/>
      <c r="B126" s="158">
        <v>75405</v>
      </c>
      <c r="C126" s="159"/>
      <c r="D126" s="160" t="s">
        <v>97</v>
      </c>
      <c r="E126" s="15">
        <f>[1]Arkusz8!N126</f>
        <v>37500</v>
      </c>
      <c r="F126" s="16">
        <f>[1]Arkusz8!I126</f>
        <v>0</v>
      </c>
      <c r="G126" s="161">
        <f>SUM(G127)</f>
        <v>0</v>
      </c>
      <c r="H126" s="161">
        <f>SUM(H127)</f>
        <v>0</v>
      </c>
      <c r="I126" s="162">
        <f>F126+G126-H126</f>
        <v>0</v>
      </c>
      <c r="J126" s="16">
        <f>[1]Arkusz6!M126</f>
        <v>37500</v>
      </c>
      <c r="K126" s="163">
        <f>SUM(K127)</f>
        <v>0</v>
      </c>
      <c r="L126" s="163">
        <f>SUM(L127)</f>
        <v>0</v>
      </c>
      <c r="M126" s="162">
        <f>J126+K126-L126</f>
        <v>37500</v>
      </c>
      <c r="N126" s="162">
        <f t="shared" si="17"/>
        <v>37500</v>
      </c>
    </row>
    <row r="127" spans="1:14" ht="14.25" x14ac:dyDescent="0.2">
      <c r="A127" s="164"/>
      <c r="B127" s="165"/>
      <c r="C127" s="166">
        <v>6170</v>
      </c>
      <c r="D127" s="167" t="s">
        <v>98</v>
      </c>
      <c r="E127" s="15">
        <f>[1]Arkusz8!N127</f>
        <v>37500</v>
      </c>
      <c r="F127" s="16">
        <f>[1]Arkusz8!I127</f>
        <v>0</v>
      </c>
      <c r="G127" s="168"/>
      <c r="H127" s="168"/>
      <c r="I127" s="66">
        <f>F127+G127-H127</f>
        <v>0</v>
      </c>
      <c r="J127" s="16">
        <f>[1]Arkusz6!M127</f>
        <v>37500</v>
      </c>
      <c r="K127" s="169"/>
      <c r="L127" s="168"/>
      <c r="M127" s="66">
        <f>J127+K127-L127</f>
        <v>37500</v>
      </c>
      <c r="N127" s="66">
        <f t="shared" si="17"/>
        <v>37500</v>
      </c>
    </row>
    <row r="128" spans="1:14" ht="14.25" x14ac:dyDescent="0.2">
      <c r="A128" s="100"/>
      <c r="B128" s="170"/>
      <c r="C128" s="171"/>
      <c r="D128" s="170"/>
      <c r="E128" s="15"/>
      <c r="F128" s="16"/>
      <c r="G128" s="103"/>
      <c r="H128" s="103"/>
      <c r="I128" s="15"/>
      <c r="J128" s="16"/>
      <c r="K128" s="103"/>
      <c r="L128" s="103"/>
      <c r="M128" s="15"/>
      <c r="N128" s="66"/>
    </row>
    <row r="129" spans="1:14" ht="15.75" thickBot="1" x14ac:dyDescent="0.3">
      <c r="A129" s="116"/>
      <c r="B129" s="154">
        <v>75412</v>
      </c>
      <c r="C129" s="21"/>
      <c r="D129" s="22" t="s">
        <v>99</v>
      </c>
      <c r="E129" s="15">
        <f>[1]Arkusz8!N129</f>
        <v>84870.23</v>
      </c>
      <c r="F129" s="16">
        <f>[1]Arkusz8!I129</f>
        <v>84870.23</v>
      </c>
      <c r="G129" s="23">
        <f>SUM(G130:G143)</f>
        <v>0</v>
      </c>
      <c r="H129" s="23">
        <f>SUM(H130:H143)</f>
        <v>0</v>
      </c>
      <c r="I129" s="66">
        <f t="shared" si="15"/>
        <v>84870.23</v>
      </c>
      <c r="J129" s="16">
        <f>[1]Arkusz6!M129</f>
        <v>0</v>
      </c>
      <c r="K129" s="24">
        <f>SUM(K130:K143)</f>
        <v>0</v>
      </c>
      <c r="L129" s="24">
        <f>SUM(L130:L143)</f>
        <v>0</v>
      </c>
      <c r="M129" s="66">
        <f t="shared" si="16"/>
        <v>0</v>
      </c>
      <c r="N129" s="66">
        <f t="shared" si="17"/>
        <v>84870.23</v>
      </c>
    </row>
    <row r="130" spans="1:14" ht="15" x14ac:dyDescent="0.25">
      <c r="A130" s="106"/>
      <c r="B130" s="91"/>
      <c r="C130" s="33">
        <v>3030</v>
      </c>
      <c r="D130" s="34" t="s">
        <v>100</v>
      </c>
      <c r="E130" s="15">
        <f>[1]Arkusz8!N130</f>
        <v>8000</v>
      </c>
      <c r="F130" s="16">
        <f>[1]Arkusz8!I130</f>
        <v>8000</v>
      </c>
      <c r="G130" s="61"/>
      <c r="H130" s="62"/>
      <c r="I130" s="15">
        <f t="shared" si="15"/>
        <v>8000</v>
      </c>
      <c r="J130" s="16">
        <f>[1]Arkusz6!M130</f>
        <v>0</v>
      </c>
      <c r="K130" s="62"/>
      <c r="L130" s="62"/>
      <c r="M130" s="15">
        <f t="shared" si="16"/>
        <v>0</v>
      </c>
      <c r="N130" s="15">
        <f t="shared" si="17"/>
        <v>8000</v>
      </c>
    </row>
    <row r="131" spans="1:14" ht="15" x14ac:dyDescent="0.25">
      <c r="A131" s="31"/>
      <c r="B131" s="91"/>
      <c r="C131" s="33">
        <v>4110</v>
      </c>
      <c r="D131" s="34" t="s">
        <v>101</v>
      </c>
      <c r="E131" s="15">
        <f>[1]Arkusz8!N131</f>
        <v>200</v>
      </c>
      <c r="F131" s="16">
        <f>[1]Arkusz8!I131</f>
        <v>200</v>
      </c>
      <c r="G131" s="61"/>
      <c r="H131" s="62"/>
      <c r="I131" s="15">
        <f t="shared" si="15"/>
        <v>200</v>
      </c>
      <c r="J131" s="16">
        <f>[1]Arkusz6!M131</f>
        <v>0</v>
      </c>
      <c r="K131" s="62"/>
      <c r="L131" s="62"/>
      <c r="M131" s="15">
        <f t="shared" si="16"/>
        <v>0</v>
      </c>
      <c r="N131" s="15">
        <f t="shared" si="17"/>
        <v>200</v>
      </c>
    </row>
    <row r="132" spans="1:14" ht="15" x14ac:dyDescent="0.25">
      <c r="A132" s="31"/>
      <c r="B132" s="107"/>
      <c r="C132" s="58">
        <v>4170</v>
      </c>
      <c r="D132" s="60" t="s">
        <v>78</v>
      </c>
      <c r="E132" s="15">
        <f>[1]Arkusz8!N132</f>
        <v>10440</v>
      </c>
      <c r="F132" s="16">
        <f>[1]Arkusz8!I132</f>
        <v>10440</v>
      </c>
      <c r="G132" s="61"/>
      <c r="H132" s="62"/>
      <c r="I132" s="15">
        <f t="shared" si="15"/>
        <v>10440</v>
      </c>
      <c r="J132" s="16">
        <f>[1]Arkusz6!M132</f>
        <v>0</v>
      </c>
      <c r="K132" s="62"/>
      <c r="L132" s="62"/>
      <c r="M132" s="15">
        <f t="shared" si="16"/>
        <v>0</v>
      </c>
      <c r="N132" s="15">
        <f t="shared" si="17"/>
        <v>10440</v>
      </c>
    </row>
    <row r="133" spans="1:14" ht="15" x14ac:dyDescent="0.25">
      <c r="A133" s="31"/>
      <c r="B133" s="107"/>
      <c r="C133" s="58">
        <v>4210</v>
      </c>
      <c r="D133" s="60" t="s">
        <v>102</v>
      </c>
      <c r="E133" s="15">
        <f>[1]Arkusz8!N133</f>
        <v>16830.23</v>
      </c>
      <c r="F133" s="16">
        <f>[1]Arkusz8!I133</f>
        <v>16830.23</v>
      </c>
      <c r="G133" s="61"/>
      <c r="H133" s="62"/>
      <c r="I133" s="15">
        <f t="shared" si="15"/>
        <v>16830.23</v>
      </c>
      <c r="J133" s="16">
        <f>[1]Arkusz6!M133</f>
        <v>0</v>
      </c>
      <c r="K133" s="62"/>
      <c r="L133" s="62"/>
      <c r="M133" s="15">
        <f t="shared" si="16"/>
        <v>0</v>
      </c>
      <c r="N133" s="15">
        <f t="shared" si="17"/>
        <v>16830.23</v>
      </c>
    </row>
    <row r="134" spans="1:14" ht="15" x14ac:dyDescent="0.25">
      <c r="A134" s="31"/>
      <c r="B134" s="107"/>
      <c r="C134" s="33">
        <v>4230</v>
      </c>
      <c r="D134" s="139" t="s">
        <v>79</v>
      </c>
      <c r="E134" s="15">
        <f>[1]Arkusz8!N134</f>
        <v>1000</v>
      </c>
      <c r="F134" s="16">
        <f>[1]Arkusz8!I134</f>
        <v>1000</v>
      </c>
      <c r="G134" s="61"/>
      <c r="H134" s="62"/>
      <c r="I134" s="15">
        <f t="shared" si="15"/>
        <v>1000</v>
      </c>
      <c r="J134" s="16">
        <f>[1]Arkusz6!M134</f>
        <v>0</v>
      </c>
      <c r="K134" s="62"/>
      <c r="L134" s="62"/>
      <c r="M134" s="15">
        <f t="shared" si="16"/>
        <v>0</v>
      </c>
      <c r="N134" s="15">
        <f t="shared" si="17"/>
        <v>1000</v>
      </c>
    </row>
    <row r="135" spans="1:14" ht="15" x14ac:dyDescent="0.25">
      <c r="A135" s="31"/>
      <c r="B135" s="107"/>
      <c r="C135" s="33">
        <v>4240</v>
      </c>
      <c r="D135" s="139" t="s">
        <v>71</v>
      </c>
      <c r="E135" s="15">
        <f>[1]Arkusz8!N135</f>
        <v>300</v>
      </c>
      <c r="F135" s="16">
        <f>[1]Arkusz8!I135</f>
        <v>300</v>
      </c>
      <c r="G135" s="61"/>
      <c r="H135" s="62"/>
      <c r="I135" s="15">
        <f t="shared" si="15"/>
        <v>300</v>
      </c>
      <c r="J135" s="16">
        <f>[1]Arkusz6!M135</f>
        <v>0</v>
      </c>
      <c r="K135" s="62"/>
      <c r="L135" s="62"/>
      <c r="M135" s="15">
        <f t="shared" si="16"/>
        <v>0</v>
      </c>
      <c r="N135" s="15">
        <f t="shared" si="17"/>
        <v>300</v>
      </c>
    </row>
    <row r="136" spans="1:14" ht="15" x14ac:dyDescent="0.25">
      <c r="A136" s="31"/>
      <c r="B136" s="91"/>
      <c r="C136" s="33">
        <v>4260</v>
      </c>
      <c r="D136" s="34" t="s">
        <v>80</v>
      </c>
      <c r="E136" s="15">
        <f>[1]Arkusz8!N136</f>
        <v>16000</v>
      </c>
      <c r="F136" s="16">
        <f>[1]Arkusz8!I136</f>
        <v>16000</v>
      </c>
      <c r="G136" s="38"/>
      <c r="H136" s="39"/>
      <c r="I136" s="15">
        <f t="shared" si="15"/>
        <v>16000</v>
      </c>
      <c r="J136" s="16">
        <f>[1]Arkusz6!M136</f>
        <v>0</v>
      </c>
      <c r="K136" s="39"/>
      <c r="L136" s="39"/>
      <c r="M136" s="15">
        <f t="shared" si="16"/>
        <v>0</v>
      </c>
      <c r="N136" s="15">
        <f t="shared" si="17"/>
        <v>16000</v>
      </c>
    </row>
    <row r="137" spans="1:14" ht="15" x14ac:dyDescent="0.25">
      <c r="A137" s="31"/>
      <c r="B137" s="91"/>
      <c r="C137" s="33">
        <v>4270</v>
      </c>
      <c r="D137" s="34" t="s">
        <v>54</v>
      </c>
      <c r="E137" s="15">
        <f>[1]Arkusz8!N137</f>
        <v>2500</v>
      </c>
      <c r="F137" s="16">
        <f>[1]Arkusz8!I137</f>
        <v>2500</v>
      </c>
      <c r="G137" s="38"/>
      <c r="H137" s="39"/>
      <c r="I137" s="15">
        <f t="shared" si="15"/>
        <v>2500</v>
      </c>
      <c r="J137" s="16">
        <f>[1]Arkusz6!M137</f>
        <v>0</v>
      </c>
      <c r="K137" s="39"/>
      <c r="L137" s="39"/>
      <c r="M137" s="15">
        <f t="shared" si="16"/>
        <v>0</v>
      </c>
      <c r="N137" s="15">
        <f t="shared" si="17"/>
        <v>2500</v>
      </c>
    </row>
    <row r="138" spans="1:14" ht="15" x14ac:dyDescent="0.25">
      <c r="A138" s="31"/>
      <c r="B138" s="91"/>
      <c r="C138" s="33">
        <v>4280</v>
      </c>
      <c r="D138" s="34" t="s">
        <v>81</v>
      </c>
      <c r="E138" s="15">
        <f>[1]Arkusz8!N138</f>
        <v>6280</v>
      </c>
      <c r="F138" s="16">
        <f>[1]Arkusz8!I138</f>
        <v>6280</v>
      </c>
      <c r="G138" s="38"/>
      <c r="H138" s="39"/>
      <c r="I138" s="15">
        <f t="shared" si="15"/>
        <v>6280</v>
      </c>
      <c r="J138" s="16">
        <f>[1]Arkusz6!M138</f>
        <v>0</v>
      </c>
      <c r="K138" s="39"/>
      <c r="L138" s="39"/>
      <c r="M138" s="15">
        <f t="shared" si="16"/>
        <v>0</v>
      </c>
      <c r="N138" s="15">
        <f t="shared" si="17"/>
        <v>6280</v>
      </c>
    </row>
    <row r="139" spans="1:14" ht="15" x14ac:dyDescent="0.25">
      <c r="A139" s="31"/>
      <c r="B139" s="91"/>
      <c r="C139" s="33">
        <v>4300</v>
      </c>
      <c r="D139" s="34" t="s">
        <v>103</v>
      </c>
      <c r="E139" s="15">
        <f>[1]Arkusz8!N139</f>
        <v>7220</v>
      </c>
      <c r="F139" s="16">
        <f>[1]Arkusz8!I139</f>
        <v>7220</v>
      </c>
      <c r="G139" s="38"/>
      <c r="H139" s="39"/>
      <c r="I139" s="15">
        <f t="shared" si="15"/>
        <v>7220</v>
      </c>
      <c r="J139" s="16">
        <f>[1]Arkusz6!M139</f>
        <v>0</v>
      </c>
      <c r="K139" s="39"/>
      <c r="L139" s="39"/>
      <c r="M139" s="15">
        <f t="shared" si="16"/>
        <v>0</v>
      </c>
      <c r="N139" s="15">
        <f t="shared" si="17"/>
        <v>7220</v>
      </c>
    </row>
    <row r="140" spans="1:14" ht="26.25" x14ac:dyDescent="0.25">
      <c r="A140" s="31"/>
      <c r="B140" s="91"/>
      <c r="C140" s="33">
        <v>4370</v>
      </c>
      <c r="D140" s="143" t="s">
        <v>84</v>
      </c>
      <c r="E140" s="15">
        <f>[1]Arkusz8!N140</f>
        <v>1500</v>
      </c>
      <c r="F140" s="16">
        <f>[1]Arkusz8!I140</f>
        <v>1500</v>
      </c>
      <c r="G140" s="38"/>
      <c r="H140" s="39"/>
      <c r="I140" s="15">
        <f t="shared" si="15"/>
        <v>1500</v>
      </c>
      <c r="J140" s="16">
        <f>[1]Arkusz6!M140</f>
        <v>0</v>
      </c>
      <c r="K140" s="39"/>
      <c r="L140" s="39"/>
      <c r="M140" s="15">
        <f t="shared" si="16"/>
        <v>0</v>
      </c>
      <c r="N140" s="15">
        <f t="shared" si="17"/>
        <v>1500</v>
      </c>
    </row>
    <row r="141" spans="1:14" ht="15" x14ac:dyDescent="0.25">
      <c r="A141" s="31"/>
      <c r="B141" s="91"/>
      <c r="C141" s="33">
        <v>4410</v>
      </c>
      <c r="D141" s="34" t="s">
        <v>104</v>
      </c>
      <c r="E141" s="15">
        <f>[1]Arkusz8!N141</f>
        <v>300</v>
      </c>
      <c r="F141" s="16">
        <f>[1]Arkusz8!I141</f>
        <v>300</v>
      </c>
      <c r="G141" s="38"/>
      <c r="H141" s="39"/>
      <c r="I141" s="15">
        <f t="shared" si="15"/>
        <v>300</v>
      </c>
      <c r="J141" s="16">
        <f>[1]Arkusz6!M141</f>
        <v>0</v>
      </c>
      <c r="K141" s="39"/>
      <c r="L141" s="39"/>
      <c r="M141" s="15">
        <f t="shared" si="16"/>
        <v>0</v>
      </c>
      <c r="N141" s="15">
        <f t="shared" si="17"/>
        <v>300</v>
      </c>
    </row>
    <row r="142" spans="1:14" ht="15" x14ac:dyDescent="0.25">
      <c r="A142" s="31"/>
      <c r="B142" s="91"/>
      <c r="C142" s="33">
        <v>4430</v>
      </c>
      <c r="D142" s="34" t="s">
        <v>92</v>
      </c>
      <c r="E142" s="15">
        <f>[1]Arkusz8!N142</f>
        <v>13800</v>
      </c>
      <c r="F142" s="16">
        <f>[1]Arkusz8!I142</f>
        <v>13800</v>
      </c>
      <c r="G142" s="38"/>
      <c r="H142" s="39"/>
      <c r="I142" s="15">
        <f t="shared" si="15"/>
        <v>13800</v>
      </c>
      <c r="J142" s="16">
        <f>[1]Arkusz6!M142</f>
        <v>0</v>
      </c>
      <c r="K142" s="39"/>
      <c r="L142" s="39"/>
      <c r="M142" s="15">
        <f t="shared" si="16"/>
        <v>0</v>
      </c>
      <c r="N142" s="15">
        <f t="shared" si="17"/>
        <v>13800</v>
      </c>
    </row>
    <row r="143" spans="1:14" ht="15" x14ac:dyDescent="0.25">
      <c r="A143" s="31"/>
      <c r="B143" s="91"/>
      <c r="C143" s="33">
        <v>4520</v>
      </c>
      <c r="D143" s="34" t="s">
        <v>105</v>
      </c>
      <c r="E143" s="15">
        <f>[1]Arkusz8!N143</f>
        <v>500</v>
      </c>
      <c r="F143" s="16">
        <f>[1]Arkusz8!I143</f>
        <v>500</v>
      </c>
      <c r="G143" s="38"/>
      <c r="H143" s="39"/>
      <c r="I143" s="15">
        <f t="shared" si="15"/>
        <v>500</v>
      </c>
      <c r="J143" s="16">
        <v>0</v>
      </c>
      <c r="K143" s="39"/>
      <c r="L143" s="39"/>
      <c r="M143" s="15">
        <f t="shared" si="16"/>
        <v>0</v>
      </c>
      <c r="N143" s="15">
        <f t="shared" si="17"/>
        <v>500</v>
      </c>
    </row>
    <row r="144" spans="1:14" ht="15" x14ac:dyDescent="0.25">
      <c r="A144" s="31"/>
      <c r="B144" s="63"/>
      <c r="C144" s="33"/>
      <c r="D144" s="34"/>
      <c r="E144" s="15"/>
      <c r="F144" s="16"/>
      <c r="G144" s="38"/>
      <c r="H144" s="39"/>
      <c r="I144" s="15"/>
      <c r="J144" s="16"/>
      <c r="K144" s="39"/>
      <c r="L144" s="39"/>
      <c r="M144" s="15"/>
      <c r="N144" s="15"/>
    </row>
    <row r="145" spans="1:14" ht="15.75" thickBot="1" x14ac:dyDescent="0.3">
      <c r="A145" s="172"/>
      <c r="B145" s="140">
        <v>75414</v>
      </c>
      <c r="C145" s="56"/>
      <c r="D145" s="57" t="s">
        <v>106</v>
      </c>
      <c r="E145" s="15">
        <f>[1]Arkusz8!N145</f>
        <v>2100</v>
      </c>
      <c r="F145" s="16">
        <f>[1]Arkusz8!I145</f>
        <v>2100</v>
      </c>
      <c r="G145" s="42"/>
      <c r="H145" s="43"/>
      <c r="I145" s="15">
        <f t="shared" si="15"/>
        <v>2100</v>
      </c>
      <c r="J145" s="16">
        <f>[1]Arkusz6!M144</f>
        <v>0</v>
      </c>
      <c r="K145" s="43"/>
      <c r="L145" s="43"/>
      <c r="M145" s="15">
        <f t="shared" si="16"/>
        <v>0</v>
      </c>
      <c r="N145" s="15">
        <f t="shared" si="17"/>
        <v>2100</v>
      </c>
    </row>
    <row r="146" spans="1:14" ht="15" x14ac:dyDescent="0.25">
      <c r="A146" s="31"/>
      <c r="B146" s="32"/>
      <c r="C146" s="33">
        <v>4210</v>
      </c>
      <c r="D146" s="34" t="s">
        <v>102</v>
      </c>
      <c r="E146" s="15">
        <f>[1]Arkusz8!N146</f>
        <v>1300</v>
      </c>
      <c r="F146" s="16">
        <f>[1]Arkusz8!I146</f>
        <v>1300</v>
      </c>
      <c r="G146" s="38"/>
      <c r="H146" s="39"/>
      <c r="I146" s="15">
        <f t="shared" si="15"/>
        <v>1300</v>
      </c>
      <c r="J146" s="16">
        <f>[1]Arkusz6!M145</f>
        <v>0</v>
      </c>
      <c r="K146" s="39"/>
      <c r="L146" s="39"/>
      <c r="M146" s="15">
        <f t="shared" si="16"/>
        <v>0</v>
      </c>
      <c r="N146" s="15">
        <f t="shared" si="17"/>
        <v>1300</v>
      </c>
    </row>
    <row r="147" spans="1:14" ht="15.75" x14ac:dyDescent="0.25">
      <c r="A147" s="80"/>
      <c r="B147" s="91"/>
      <c r="C147" s="33">
        <v>4240</v>
      </c>
      <c r="D147" s="139" t="s">
        <v>71</v>
      </c>
      <c r="E147" s="15">
        <f>[1]Arkusz8!N147</f>
        <v>300</v>
      </c>
      <c r="F147" s="16">
        <f>[1]Arkusz8!I147</f>
        <v>300</v>
      </c>
      <c r="G147" s="38"/>
      <c r="H147" s="39"/>
      <c r="I147" s="15">
        <f t="shared" si="15"/>
        <v>300</v>
      </c>
      <c r="J147" s="16">
        <f>[1]Arkusz6!M146</f>
        <v>0</v>
      </c>
      <c r="K147" s="39"/>
      <c r="L147" s="39"/>
      <c r="M147" s="15">
        <f t="shared" si="16"/>
        <v>0</v>
      </c>
      <c r="N147" s="15">
        <f t="shared" si="17"/>
        <v>300</v>
      </c>
    </row>
    <row r="148" spans="1:14" ht="15" x14ac:dyDescent="0.25">
      <c r="A148" s="31"/>
      <c r="B148" s="91"/>
      <c r="C148" s="33">
        <v>4410</v>
      </c>
      <c r="D148" s="34" t="s">
        <v>104</v>
      </c>
      <c r="E148" s="15">
        <f>[1]Arkusz8!N148</f>
        <v>500</v>
      </c>
      <c r="F148" s="16">
        <f>[1]Arkusz8!I148</f>
        <v>500</v>
      </c>
      <c r="G148" s="61"/>
      <c r="H148" s="62"/>
      <c r="I148" s="15">
        <f t="shared" si="15"/>
        <v>500</v>
      </c>
      <c r="J148" s="16">
        <f>[1]Arkusz6!M147</f>
        <v>0</v>
      </c>
      <c r="K148" s="62"/>
      <c r="L148" s="62"/>
      <c r="M148" s="15">
        <f t="shared" si="16"/>
        <v>0</v>
      </c>
      <c r="N148" s="15">
        <f t="shared" si="17"/>
        <v>500</v>
      </c>
    </row>
    <row r="149" spans="1:14" ht="15" x14ac:dyDescent="0.25">
      <c r="A149" s="31"/>
      <c r="B149" s="91"/>
      <c r="C149" s="33"/>
      <c r="D149" s="34"/>
      <c r="E149" s="15"/>
      <c r="F149" s="16"/>
      <c r="G149" s="61"/>
      <c r="H149" s="62"/>
      <c r="I149" s="15"/>
      <c r="J149" s="16"/>
      <c r="K149" s="62"/>
      <c r="L149" s="62"/>
      <c r="M149" s="15"/>
      <c r="N149" s="15"/>
    </row>
    <row r="150" spans="1:14" ht="15.75" thickBot="1" x14ac:dyDescent="0.3">
      <c r="A150" s="172"/>
      <c r="B150" s="140">
        <v>75421</v>
      </c>
      <c r="C150" s="56"/>
      <c r="D150" s="57" t="s">
        <v>107</v>
      </c>
      <c r="E150" s="15">
        <f>[1]Arkusz8!N150</f>
        <v>40500</v>
      </c>
      <c r="F150" s="16">
        <f>[1]Arkusz8!I150</f>
        <v>40500</v>
      </c>
      <c r="G150" s="42">
        <f>SUM(G151:G155)</f>
        <v>0</v>
      </c>
      <c r="H150" s="42">
        <f>SUM(H151:H155)</f>
        <v>0</v>
      </c>
      <c r="I150" s="15">
        <f t="shared" si="15"/>
        <v>40500</v>
      </c>
      <c r="J150" s="16">
        <f>[1]Arkusz6!M149</f>
        <v>0</v>
      </c>
      <c r="K150" s="43"/>
      <c r="L150" s="43"/>
      <c r="M150" s="15">
        <f t="shared" si="16"/>
        <v>0</v>
      </c>
      <c r="N150" s="15">
        <f t="shared" si="17"/>
        <v>40500</v>
      </c>
    </row>
    <row r="151" spans="1:14" ht="15" x14ac:dyDescent="0.25">
      <c r="A151" s="25"/>
      <c r="B151" s="26"/>
      <c r="C151" s="58">
        <v>4210</v>
      </c>
      <c r="D151" s="60" t="s">
        <v>102</v>
      </c>
      <c r="E151" s="15">
        <f>[1]Arkusz8!N151</f>
        <v>9450</v>
      </c>
      <c r="F151" s="16">
        <f>[1]Arkusz8!I151</f>
        <v>9450</v>
      </c>
      <c r="G151" s="49"/>
      <c r="H151" s="30"/>
      <c r="I151" s="66">
        <f t="shared" si="15"/>
        <v>9450</v>
      </c>
      <c r="J151" s="16">
        <f>[1]Arkusz6!M150</f>
        <v>0</v>
      </c>
      <c r="K151" s="30"/>
      <c r="L151" s="30"/>
      <c r="M151" s="66">
        <f t="shared" si="16"/>
        <v>0</v>
      </c>
      <c r="N151" s="66">
        <f t="shared" si="17"/>
        <v>9450</v>
      </c>
    </row>
    <row r="152" spans="1:14" ht="15" x14ac:dyDescent="0.25">
      <c r="A152" s="31"/>
      <c r="B152" s="32"/>
      <c r="C152" s="33">
        <v>4300</v>
      </c>
      <c r="D152" s="34" t="s">
        <v>103</v>
      </c>
      <c r="E152" s="15">
        <f>[1]Arkusz8!N152</f>
        <v>1400</v>
      </c>
      <c r="F152" s="16">
        <f>[1]Arkusz8!I152</f>
        <v>1400</v>
      </c>
      <c r="G152" s="39"/>
      <c r="H152" s="173"/>
      <c r="I152" s="66">
        <f t="shared" si="15"/>
        <v>1400</v>
      </c>
      <c r="J152" s="16">
        <f>[1]Arkusz6!M151</f>
        <v>0</v>
      </c>
      <c r="K152" s="173"/>
      <c r="L152" s="173"/>
      <c r="M152" s="66">
        <f t="shared" si="16"/>
        <v>0</v>
      </c>
      <c r="N152" s="66">
        <f t="shared" si="17"/>
        <v>1400</v>
      </c>
    </row>
    <row r="153" spans="1:14" ht="26.25" x14ac:dyDescent="0.25">
      <c r="A153" s="106"/>
      <c r="B153" s="174"/>
      <c r="C153" s="58">
        <v>4360</v>
      </c>
      <c r="D153" s="175" t="s">
        <v>83</v>
      </c>
      <c r="E153" s="15">
        <f>[1]Arkusz8!N153</f>
        <v>500</v>
      </c>
      <c r="F153" s="16">
        <f>[1]Arkusz8!I153</f>
        <v>500</v>
      </c>
      <c r="G153" s="61"/>
      <c r="H153" s="62"/>
      <c r="I153" s="66">
        <f t="shared" si="15"/>
        <v>500</v>
      </c>
      <c r="J153" s="16">
        <f>[1]Arkusz6!M152</f>
        <v>0</v>
      </c>
      <c r="K153" s="62"/>
      <c r="L153" s="62"/>
      <c r="M153" s="66">
        <f t="shared" si="16"/>
        <v>0</v>
      </c>
      <c r="N153" s="66">
        <f t="shared" si="17"/>
        <v>500</v>
      </c>
    </row>
    <row r="154" spans="1:14" ht="15" x14ac:dyDescent="0.25">
      <c r="A154" s="31"/>
      <c r="B154" s="91"/>
      <c r="C154" s="33">
        <v>4410</v>
      </c>
      <c r="D154" s="34" t="s">
        <v>104</v>
      </c>
      <c r="E154" s="15">
        <f>[1]Arkusz8!N154</f>
        <v>150</v>
      </c>
      <c r="F154" s="16">
        <f>[1]Arkusz8!I154</f>
        <v>150</v>
      </c>
      <c r="G154" s="38"/>
      <c r="H154" s="39"/>
      <c r="I154" s="15">
        <f t="shared" si="15"/>
        <v>150</v>
      </c>
      <c r="J154" s="16">
        <f>[1]Arkusz6!M153</f>
        <v>0</v>
      </c>
      <c r="K154" s="39"/>
      <c r="L154" s="39"/>
      <c r="M154" s="15">
        <f t="shared" si="16"/>
        <v>0</v>
      </c>
      <c r="N154" s="15">
        <f t="shared" si="17"/>
        <v>150</v>
      </c>
    </row>
    <row r="155" spans="1:14" ht="15" x14ac:dyDescent="0.25">
      <c r="A155" s="31"/>
      <c r="B155" s="63"/>
      <c r="C155" s="33">
        <v>4810</v>
      </c>
      <c r="D155" s="34" t="s">
        <v>108</v>
      </c>
      <c r="E155" s="15">
        <f>[1]Arkusz8!N155</f>
        <v>29000</v>
      </c>
      <c r="F155" s="16">
        <f>[1]Arkusz8!I155</f>
        <v>29000</v>
      </c>
      <c r="G155" s="38"/>
      <c r="H155" s="39"/>
      <c r="I155" s="15">
        <f t="shared" si="15"/>
        <v>29000</v>
      </c>
      <c r="J155" s="16">
        <f>[1]Arkusz6!M154</f>
        <v>0</v>
      </c>
      <c r="K155" s="39"/>
      <c r="L155" s="39"/>
      <c r="M155" s="15">
        <f t="shared" si="16"/>
        <v>0</v>
      </c>
      <c r="N155" s="15">
        <f t="shared" si="17"/>
        <v>29000</v>
      </c>
    </row>
    <row r="156" spans="1:14" ht="15" x14ac:dyDescent="0.25">
      <c r="A156" s="31"/>
      <c r="B156" s="91"/>
      <c r="C156" s="33"/>
      <c r="D156" s="34"/>
      <c r="E156" s="15"/>
      <c r="F156" s="16"/>
      <c r="G156" s="38"/>
      <c r="H156" s="39"/>
      <c r="I156" s="15"/>
      <c r="J156" s="16"/>
      <c r="K156" s="39"/>
      <c r="L156" s="39"/>
      <c r="M156" s="15"/>
      <c r="N156" s="15"/>
    </row>
    <row r="157" spans="1:14" ht="15" thickBot="1" x14ac:dyDescent="0.25">
      <c r="A157" s="83">
        <v>757</v>
      </c>
      <c r="B157" s="118"/>
      <c r="C157" s="114"/>
      <c r="D157" s="153" t="s">
        <v>109</v>
      </c>
      <c r="E157" s="15">
        <f>[1]Arkusz8!N157</f>
        <v>143450.9</v>
      </c>
      <c r="F157" s="16">
        <f>[1]Arkusz8!I157</f>
        <v>143450.9</v>
      </c>
      <c r="G157" s="17">
        <f t="shared" ref="G157:H157" si="20">G158</f>
        <v>0</v>
      </c>
      <c r="H157" s="18">
        <f t="shared" si="20"/>
        <v>0</v>
      </c>
      <c r="I157" s="15">
        <f t="shared" si="15"/>
        <v>143450.9</v>
      </c>
      <c r="J157" s="16">
        <f>[1]Arkusz6!M156</f>
        <v>0</v>
      </c>
      <c r="K157" s="18">
        <f t="shared" ref="K157:L157" si="21">K158</f>
        <v>0</v>
      </c>
      <c r="L157" s="18">
        <f t="shared" si="21"/>
        <v>0</v>
      </c>
      <c r="M157" s="15">
        <f t="shared" si="16"/>
        <v>0</v>
      </c>
      <c r="N157" s="15">
        <f t="shared" si="17"/>
        <v>143450.9</v>
      </c>
    </row>
    <row r="158" spans="1:14" ht="16.5" thickTop="1" thickBot="1" x14ac:dyDescent="0.3">
      <c r="A158" s="172"/>
      <c r="B158" s="140">
        <v>75702</v>
      </c>
      <c r="C158" s="56"/>
      <c r="D158" s="22" t="s">
        <v>110</v>
      </c>
      <c r="E158" s="15">
        <f>[1]Arkusz8!N158</f>
        <v>143450.9</v>
      </c>
      <c r="F158" s="16">
        <f>[1]Arkusz8!I158</f>
        <v>143450.9</v>
      </c>
      <c r="G158" s="42"/>
      <c r="H158" s="43"/>
      <c r="I158" s="15">
        <f t="shared" si="15"/>
        <v>143450.9</v>
      </c>
      <c r="J158" s="16">
        <f>[1]Arkusz6!M157</f>
        <v>0</v>
      </c>
      <c r="K158" s="24"/>
      <c r="L158" s="24"/>
      <c r="M158" s="15">
        <f t="shared" si="16"/>
        <v>0</v>
      </c>
      <c r="N158" s="15">
        <f t="shared" si="17"/>
        <v>143450.9</v>
      </c>
    </row>
    <row r="159" spans="1:14" ht="15" x14ac:dyDescent="0.25">
      <c r="A159" s="106"/>
      <c r="B159" s="107"/>
      <c r="C159" s="58"/>
      <c r="D159" s="60" t="s">
        <v>111</v>
      </c>
      <c r="E159" s="15"/>
      <c r="F159" s="16"/>
      <c r="G159" s="61"/>
      <c r="H159" s="62"/>
      <c r="I159" s="15"/>
      <c r="J159" s="16"/>
      <c r="K159" s="62"/>
      <c r="L159" s="62"/>
      <c r="M159" s="15">
        <f t="shared" si="16"/>
        <v>0</v>
      </c>
      <c r="N159" s="15">
        <f t="shared" si="17"/>
        <v>0</v>
      </c>
    </row>
    <row r="160" spans="1:14" ht="15" x14ac:dyDescent="0.25">
      <c r="A160" s="31"/>
      <c r="B160" s="91"/>
      <c r="C160" s="33">
        <v>8110</v>
      </c>
      <c r="D160" s="34" t="s">
        <v>112</v>
      </c>
      <c r="E160" s="15">
        <f>[1]Arkusz8!N160</f>
        <v>143450.9</v>
      </c>
      <c r="F160" s="16">
        <f>[1]Arkusz8!I160</f>
        <v>143450.9</v>
      </c>
      <c r="G160" s="38"/>
      <c r="H160" s="39"/>
      <c r="I160" s="15">
        <f t="shared" si="15"/>
        <v>143450.9</v>
      </c>
      <c r="J160" s="16">
        <f>[1]Arkusz6!M159</f>
        <v>0</v>
      </c>
      <c r="K160" s="39"/>
      <c r="L160" s="39"/>
      <c r="M160" s="15">
        <f t="shared" si="16"/>
        <v>0</v>
      </c>
      <c r="N160" s="15">
        <f t="shared" si="17"/>
        <v>143450.9</v>
      </c>
    </row>
    <row r="161" spans="1:14" ht="15" x14ac:dyDescent="0.25">
      <c r="A161" s="31"/>
      <c r="B161" s="91"/>
      <c r="C161" s="33"/>
      <c r="D161" s="34"/>
      <c r="E161" s="15"/>
      <c r="F161" s="16"/>
      <c r="G161" s="38"/>
      <c r="H161" s="39"/>
      <c r="I161" s="15"/>
      <c r="J161" s="16"/>
      <c r="K161" s="39"/>
      <c r="L161" s="39"/>
      <c r="M161" s="15"/>
      <c r="N161" s="15"/>
    </row>
    <row r="162" spans="1:14" ht="15" thickBot="1" x14ac:dyDescent="0.25">
      <c r="A162" s="176">
        <v>758</v>
      </c>
      <c r="B162" s="177"/>
      <c r="C162" s="178"/>
      <c r="D162" s="179" t="s">
        <v>113</v>
      </c>
      <c r="E162" s="15">
        <f>[1]Arkusz8!N162</f>
        <v>104300</v>
      </c>
      <c r="F162" s="16">
        <f>[1]Arkusz8!I162</f>
        <v>104300</v>
      </c>
      <c r="G162" s="180">
        <f t="shared" ref="G162:H162" si="22">G167+G163</f>
        <v>0.19</v>
      </c>
      <c r="H162" s="181">
        <f t="shared" si="22"/>
        <v>0.19</v>
      </c>
      <c r="I162" s="15">
        <f t="shared" si="15"/>
        <v>104300</v>
      </c>
      <c r="J162" s="16">
        <f>[1]Arkusz6!M161</f>
        <v>0</v>
      </c>
      <c r="K162" s="18">
        <f t="shared" ref="K162:L162" si="23">K167+K163</f>
        <v>0</v>
      </c>
      <c r="L162" s="18">
        <f t="shared" si="23"/>
        <v>0</v>
      </c>
      <c r="M162" s="15">
        <f t="shared" si="16"/>
        <v>0</v>
      </c>
      <c r="N162" s="15">
        <f t="shared" si="17"/>
        <v>104300</v>
      </c>
    </row>
    <row r="163" spans="1:14" ht="15.75" thickTop="1" thickBot="1" x14ac:dyDescent="0.25">
      <c r="A163" s="182"/>
      <c r="B163" s="183">
        <v>75814</v>
      </c>
      <c r="C163" s="184"/>
      <c r="D163" s="185" t="s">
        <v>114</v>
      </c>
      <c r="E163" s="15">
        <f>[1]Arkusz8!N163</f>
        <v>8000</v>
      </c>
      <c r="F163" s="16">
        <f>[1]Arkusz8!I163</f>
        <v>8000</v>
      </c>
      <c r="G163" s="186">
        <f>SUM(G164:G165)</f>
        <v>0.19</v>
      </c>
      <c r="H163" s="186">
        <f>SUM(H164:H165)</f>
        <v>0.19</v>
      </c>
      <c r="I163" s="15">
        <f t="shared" si="15"/>
        <v>8000</v>
      </c>
      <c r="J163" s="16">
        <f>[1]Arkusz6!M162</f>
        <v>0</v>
      </c>
      <c r="K163" s="163"/>
      <c r="L163" s="163"/>
      <c r="M163" s="15">
        <f t="shared" si="16"/>
        <v>0</v>
      </c>
      <c r="N163" s="15">
        <f t="shared" si="17"/>
        <v>8000</v>
      </c>
    </row>
    <row r="164" spans="1:14" ht="38.25" x14ac:dyDescent="0.2">
      <c r="A164" s="187"/>
      <c r="B164" s="188"/>
      <c r="C164" s="189">
        <v>2910</v>
      </c>
      <c r="D164" s="190" t="s">
        <v>115</v>
      </c>
      <c r="E164" s="15">
        <f>[1]Arkusz8!N164</f>
        <v>1636.18</v>
      </c>
      <c r="F164" s="16">
        <f>[1]Arkusz8!I164</f>
        <v>1636.18</v>
      </c>
      <c r="G164" s="191">
        <v>0.19</v>
      </c>
      <c r="H164" s="192"/>
      <c r="I164" s="15">
        <f t="shared" si="15"/>
        <v>1636.3700000000001</v>
      </c>
      <c r="J164" s="16">
        <f>[1]Arkusz6!M163</f>
        <v>0</v>
      </c>
      <c r="K164" s="193"/>
      <c r="L164" s="193"/>
      <c r="M164" s="15">
        <f t="shared" si="16"/>
        <v>0</v>
      </c>
      <c r="N164" s="15">
        <f t="shared" si="17"/>
        <v>1636.3700000000001</v>
      </c>
    </row>
    <row r="165" spans="1:14" ht="14.25" x14ac:dyDescent="0.2">
      <c r="A165" s="100"/>
      <c r="B165" s="170"/>
      <c r="C165" s="33">
        <v>4300</v>
      </c>
      <c r="D165" s="60" t="s">
        <v>72</v>
      </c>
      <c r="E165" s="15">
        <f>[1]Arkusz8!N165</f>
        <v>6363.82</v>
      </c>
      <c r="F165" s="16">
        <f>[1]Arkusz8!I165</f>
        <v>6363.82</v>
      </c>
      <c r="G165" s="194"/>
      <c r="H165" s="194">
        <v>0.19</v>
      </c>
      <c r="I165" s="15">
        <f t="shared" si="15"/>
        <v>6363.63</v>
      </c>
      <c r="J165" s="16">
        <f>[1]Arkusz6!M164</f>
        <v>0</v>
      </c>
      <c r="K165" s="194"/>
      <c r="L165" s="194"/>
      <c r="M165" s="15">
        <f t="shared" si="16"/>
        <v>0</v>
      </c>
      <c r="N165" s="15">
        <f t="shared" si="17"/>
        <v>6363.63</v>
      </c>
    </row>
    <row r="166" spans="1:14" ht="14.25" x14ac:dyDescent="0.2">
      <c r="A166" s="100"/>
      <c r="B166" s="170"/>
      <c r="C166" s="171"/>
      <c r="D166" s="195"/>
      <c r="E166" s="15"/>
      <c r="F166" s="16"/>
      <c r="G166" s="102"/>
      <c r="H166" s="103"/>
      <c r="I166" s="15"/>
      <c r="J166" s="16"/>
      <c r="K166" s="103"/>
      <c r="L166" s="103"/>
      <c r="M166" s="15"/>
      <c r="N166" s="15"/>
    </row>
    <row r="167" spans="1:14" ht="15.75" thickBot="1" x14ac:dyDescent="0.3">
      <c r="A167" s="116"/>
      <c r="B167" s="154">
        <v>75818</v>
      </c>
      <c r="C167" s="21"/>
      <c r="D167" s="22" t="s">
        <v>116</v>
      </c>
      <c r="E167" s="15">
        <f>[1]Arkusz8!N167</f>
        <v>96300</v>
      </c>
      <c r="F167" s="16">
        <f>[1]Arkusz8!I167</f>
        <v>96300</v>
      </c>
      <c r="G167" s="23"/>
      <c r="H167" s="24">
        <f>SUM(H168)</f>
        <v>0</v>
      </c>
      <c r="I167" s="15">
        <f t="shared" si="15"/>
        <v>96300</v>
      </c>
      <c r="J167" s="16">
        <f>[1]Arkusz6!M166</f>
        <v>0</v>
      </c>
      <c r="K167" s="24"/>
      <c r="L167" s="24"/>
      <c r="M167" s="15">
        <f t="shared" si="16"/>
        <v>0</v>
      </c>
      <c r="N167" s="15">
        <f t="shared" si="17"/>
        <v>96300</v>
      </c>
    </row>
    <row r="168" spans="1:14" ht="15" x14ac:dyDescent="0.25">
      <c r="A168" s="106"/>
      <c r="B168" s="107"/>
      <c r="C168" s="58">
        <v>4810</v>
      </c>
      <c r="D168" s="60" t="s">
        <v>108</v>
      </c>
      <c r="E168" s="15">
        <f>[1]Arkusz8!N168</f>
        <v>96300</v>
      </c>
      <c r="F168" s="16">
        <f>[1]Arkusz8!I168</f>
        <v>96300</v>
      </c>
      <c r="G168" s="61"/>
      <c r="H168" s="62"/>
      <c r="I168" s="15">
        <f t="shared" si="15"/>
        <v>96300</v>
      </c>
      <c r="J168" s="16">
        <f>[1]Arkusz6!M167</f>
        <v>0</v>
      </c>
      <c r="K168" s="62"/>
      <c r="L168" s="62"/>
      <c r="M168" s="15">
        <f t="shared" si="16"/>
        <v>0</v>
      </c>
      <c r="N168" s="15">
        <f t="shared" si="17"/>
        <v>96300</v>
      </c>
    </row>
    <row r="169" spans="1:14" ht="15" x14ac:dyDescent="0.25">
      <c r="A169" s="31"/>
      <c r="B169" s="91"/>
      <c r="C169" s="33"/>
      <c r="D169" s="34"/>
      <c r="E169" s="15"/>
      <c r="F169" s="16"/>
      <c r="G169" s="38"/>
      <c r="H169" s="39"/>
      <c r="I169" s="15"/>
      <c r="J169" s="16"/>
      <c r="K169" s="39"/>
      <c r="L169" s="39"/>
      <c r="M169" s="15"/>
      <c r="N169" s="15"/>
    </row>
    <row r="170" spans="1:14" ht="15" thickBot="1" x14ac:dyDescent="0.25">
      <c r="A170" s="83">
        <v>801</v>
      </c>
      <c r="B170" s="196"/>
      <c r="C170" s="114"/>
      <c r="D170" s="153" t="s">
        <v>117</v>
      </c>
      <c r="E170" s="15">
        <f>[1]Arkusz8!N170</f>
        <v>6805877.8300000001</v>
      </c>
      <c r="F170" s="16">
        <f>[1]Arkusz8!I170</f>
        <v>6805877.8300000001</v>
      </c>
      <c r="G170" s="17">
        <f t="shared" ref="G170:H170" si="24">G171+G195+G213+G234+G255+G273+G291+G296+G311</f>
        <v>39897.89</v>
      </c>
      <c r="H170" s="18">
        <f t="shared" si="24"/>
        <v>39897.890000000007</v>
      </c>
      <c r="I170" s="15">
        <f t="shared" si="15"/>
        <v>6805877.8300000001</v>
      </c>
      <c r="J170" s="16">
        <f>[1]Arkusz6!M169</f>
        <v>0</v>
      </c>
      <c r="K170" s="18">
        <f>K171+K195+K213+K234+K255+K273+K319+K420+K322</f>
        <v>0</v>
      </c>
      <c r="L170" s="18">
        <f>L171+L195+L213+L234+L255+L273+L319+L420+L322</f>
        <v>0</v>
      </c>
      <c r="M170" s="15">
        <f t="shared" si="16"/>
        <v>0</v>
      </c>
      <c r="N170" s="15">
        <f t="shared" si="17"/>
        <v>6805877.8300000001</v>
      </c>
    </row>
    <row r="171" spans="1:14" ht="16.5" thickTop="1" thickBot="1" x14ac:dyDescent="0.3">
      <c r="A171" s="115"/>
      <c r="B171" s="154">
        <v>80101</v>
      </c>
      <c r="C171" s="21"/>
      <c r="D171" s="22" t="s">
        <v>118</v>
      </c>
      <c r="E171" s="15">
        <f>[1]Arkusz8!N171</f>
        <v>3378913.52</v>
      </c>
      <c r="F171" s="16">
        <f>[1]Arkusz8!I171</f>
        <v>3378913.52</v>
      </c>
      <c r="G171" s="23">
        <f>SUM(G172:G193)</f>
        <v>13211.89</v>
      </c>
      <c r="H171" s="24">
        <f>SUM(H172:H193)</f>
        <v>38942.890000000007</v>
      </c>
      <c r="I171" s="15">
        <f t="shared" si="15"/>
        <v>3353182.52</v>
      </c>
      <c r="J171" s="16">
        <f>[1]Arkusz6!M170</f>
        <v>0</v>
      </c>
      <c r="K171" s="24"/>
      <c r="L171" s="24"/>
      <c r="M171" s="15">
        <f t="shared" si="16"/>
        <v>0</v>
      </c>
      <c r="N171" s="15">
        <f t="shared" si="17"/>
        <v>3353182.52</v>
      </c>
    </row>
    <row r="172" spans="1:14" ht="15" x14ac:dyDescent="0.25">
      <c r="A172" s="106"/>
      <c r="B172" s="107"/>
      <c r="C172" s="58"/>
      <c r="D172" s="60" t="s">
        <v>119</v>
      </c>
      <c r="E172" s="15"/>
      <c r="F172" s="16"/>
      <c r="G172" s="61"/>
      <c r="H172" s="62"/>
      <c r="I172" s="15"/>
      <c r="J172" s="16"/>
      <c r="K172" s="62"/>
      <c r="L172" s="62"/>
      <c r="M172" s="15"/>
      <c r="N172" s="15"/>
    </row>
    <row r="173" spans="1:14" ht="15" x14ac:dyDescent="0.25">
      <c r="A173" s="31"/>
      <c r="B173" s="107"/>
      <c r="C173" s="58"/>
      <c r="D173" s="60" t="s">
        <v>120</v>
      </c>
      <c r="E173" s="15"/>
      <c r="F173" s="16"/>
      <c r="G173" s="61"/>
      <c r="H173" s="62"/>
      <c r="I173" s="15"/>
      <c r="J173" s="16"/>
      <c r="K173" s="62"/>
      <c r="L173" s="62"/>
      <c r="M173" s="15"/>
      <c r="N173" s="15"/>
    </row>
    <row r="174" spans="1:14" ht="15" x14ac:dyDescent="0.25">
      <c r="A174" s="31"/>
      <c r="B174" s="107"/>
      <c r="C174" s="58">
        <v>2590</v>
      </c>
      <c r="D174" s="60" t="s">
        <v>121</v>
      </c>
      <c r="E174" s="15">
        <f>[1]Arkusz8!N174</f>
        <v>414017.52</v>
      </c>
      <c r="F174" s="16">
        <f>[1]Arkusz8!I174</f>
        <v>414017.52</v>
      </c>
      <c r="G174" s="61"/>
      <c r="H174" s="62"/>
      <c r="I174" s="15">
        <f t="shared" ref="I174:I234" si="25">F174+G174-H174</f>
        <v>414017.52</v>
      </c>
      <c r="J174" s="16">
        <f>[1]Arkusz6!M173</f>
        <v>0</v>
      </c>
      <c r="K174" s="62"/>
      <c r="L174" s="62"/>
      <c r="M174" s="15">
        <f t="shared" ref="M174:M234" si="26">J174+K174-L174</f>
        <v>0</v>
      </c>
      <c r="N174" s="15">
        <f t="shared" ref="N174:N234" si="27">I174+M174</f>
        <v>414017.52</v>
      </c>
    </row>
    <row r="175" spans="1:14" ht="15" x14ac:dyDescent="0.25">
      <c r="A175" s="31"/>
      <c r="B175" s="107"/>
      <c r="C175" s="58">
        <v>3020</v>
      </c>
      <c r="D175" s="141" t="s">
        <v>74</v>
      </c>
      <c r="E175" s="15">
        <f>[1]Arkusz8!N175</f>
        <v>183182</v>
      </c>
      <c r="F175" s="16">
        <f>[1]Arkusz8!I175</f>
        <v>183182</v>
      </c>
      <c r="G175" s="61"/>
      <c r="H175" s="62">
        <v>1737.3</v>
      </c>
      <c r="I175" s="15">
        <f t="shared" si="25"/>
        <v>181444.7</v>
      </c>
      <c r="J175" s="16">
        <f>[1]Arkusz6!M174</f>
        <v>0</v>
      </c>
      <c r="K175" s="62"/>
      <c r="L175" s="62"/>
      <c r="M175" s="15">
        <f t="shared" si="26"/>
        <v>0</v>
      </c>
      <c r="N175" s="15">
        <f t="shared" si="27"/>
        <v>181444.7</v>
      </c>
    </row>
    <row r="176" spans="1:14" ht="15" x14ac:dyDescent="0.25">
      <c r="A176" s="31"/>
      <c r="B176" s="91"/>
      <c r="C176" s="33">
        <v>4010</v>
      </c>
      <c r="D176" s="34" t="s">
        <v>122</v>
      </c>
      <c r="E176" s="15">
        <f>[1]Arkusz8!N176</f>
        <v>1803205</v>
      </c>
      <c r="F176" s="16">
        <f>[1]Arkusz8!I176</f>
        <v>1803205</v>
      </c>
      <c r="G176" s="38"/>
      <c r="H176" s="39">
        <v>15693.02</v>
      </c>
      <c r="I176" s="15">
        <f t="shared" si="25"/>
        <v>1787511.98</v>
      </c>
      <c r="J176" s="16">
        <f>[1]Arkusz6!M175</f>
        <v>0</v>
      </c>
      <c r="K176" s="39"/>
      <c r="L176" s="39"/>
      <c r="M176" s="15">
        <f t="shared" si="26"/>
        <v>0</v>
      </c>
      <c r="N176" s="15">
        <f t="shared" si="27"/>
        <v>1787511.98</v>
      </c>
    </row>
    <row r="177" spans="1:14" ht="15" x14ac:dyDescent="0.25">
      <c r="A177" s="31"/>
      <c r="B177" s="91"/>
      <c r="C177" s="33">
        <v>4040</v>
      </c>
      <c r="D177" s="34" t="s">
        <v>123</v>
      </c>
      <c r="E177" s="15">
        <f>[1]Arkusz8!N177</f>
        <v>142665</v>
      </c>
      <c r="F177" s="16">
        <f>[1]Arkusz8!I177</f>
        <v>142665</v>
      </c>
      <c r="G177" s="38"/>
      <c r="H177" s="39">
        <v>6.78</v>
      </c>
      <c r="I177" s="15">
        <f t="shared" si="25"/>
        <v>142658.22</v>
      </c>
      <c r="J177" s="16">
        <f>[1]Arkusz6!M176</f>
        <v>0</v>
      </c>
      <c r="K177" s="39"/>
      <c r="L177" s="39"/>
      <c r="M177" s="15">
        <f t="shared" si="26"/>
        <v>0</v>
      </c>
      <c r="N177" s="15">
        <f t="shared" si="27"/>
        <v>142658.22</v>
      </c>
    </row>
    <row r="178" spans="1:14" ht="15" x14ac:dyDescent="0.25">
      <c r="A178" s="31"/>
      <c r="B178" s="91"/>
      <c r="C178" s="33">
        <v>4110</v>
      </c>
      <c r="D178" s="34" t="s">
        <v>101</v>
      </c>
      <c r="E178" s="15">
        <f>[1]Arkusz8!N178</f>
        <v>357461</v>
      </c>
      <c r="F178" s="16">
        <f>[1]Arkusz8!I178</f>
        <v>357461</v>
      </c>
      <c r="G178" s="38"/>
      <c r="H178" s="39">
        <v>3134</v>
      </c>
      <c r="I178" s="15">
        <f t="shared" si="25"/>
        <v>354327</v>
      </c>
      <c r="J178" s="16">
        <f>[1]Arkusz6!M177</f>
        <v>0</v>
      </c>
      <c r="K178" s="39"/>
      <c r="L178" s="39"/>
      <c r="M178" s="15">
        <f t="shared" si="26"/>
        <v>0</v>
      </c>
      <c r="N178" s="15">
        <f t="shared" si="27"/>
        <v>354327</v>
      </c>
    </row>
    <row r="179" spans="1:14" ht="15" x14ac:dyDescent="0.25">
      <c r="A179" s="31"/>
      <c r="B179" s="91"/>
      <c r="C179" s="33">
        <v>4120</v>
      </c>
      <c r="D179" s="34" t="s">
        <v>124</v>
      </c>
      <c r="E179" s="15">
        <f>[1]Arkusz8!N179</f>
        <v>50956</v>
      </c>
      <c r="F179" s="16">
        <f>[1]Arkusz8!I179</f>
        <v>50956</v>
      </c>
      <c r="G179" s="38"/>
      <c r="H179" s="39">
        <v>1010.49</v>
      </c>
      <c r="I179" s="15">
        <f t="shared" si="25"/>
        <v>49945.51</v>
      </c>
      <c r="J179" s="16">
        <f>[1]Arkusz6!M178</f>
        <v>0</v>
      </c>
      <c r="K179" s="39"/>
      <c r="L179" s="39"/>
      <c r="M179" s="15">
        <f t="shared" si="26"/>
        <v>0</v>
      </c>
      <c r="N179" s="15">
        <f t="shared" si="27"/>
        <v>49945.51</v>
      </c>
    </row>
    <row r="180" spans="1:14" ht="15" x14ac:dyDescent="0.25">
      <c r="A180" s="31"/>
      <c r="B180" s="91"/>
      <c r="C180" s="33">
        <v>4170</v>
      </c>
      <c r="D180" s="34" t="s">
        <v>42</v>
      </c>
      <c r="E180" s="15">
        <f>[1]Arkusz8!N180</f>
        <v>3500</v>
      </c>
      <c r="F180" s="16">
        <f>[1]Arkusz8!I180</f>
        <v>3500</v>
      </c>
      <c r="G180" s="38"/>
      <c r="H180" s="39"/>
      <c r="I180" s="15">
        <f t="shared" si="25"/>
        <v>3500</v>
      </c>
      <c r="J180" s="16">
        <f>[1]Arkusz6!M179</f>
        <v>0</v>
      </c>
      <c r="K180" s="39"/>
      <c r="L180" s="39"/>
      <c r="M180" s="15">
        <f t="shared" si="26"/>
        <v>0</v>
      </c>
      <c r="N180" s="15">
        <f t="shared" si="27"/>
        <v>3500</v>
      </c>
    </row>
    <row r="181" spans="1:14" ht="15" x14ac:dyDescent="0.25">
      <c r="A181" s="31"/>
      <c r="B181" s="91"/>
      <c r="C181" s="33">
        <v>4210</v>
      </c>
      <c r="D181" s="34" t="s">
        <v>125</v>
      </c>
      <c r="E181" s="15">
        <f>[1]Arkusz8!N181</f>
        <v>36610</v>
      </c>
      <c r="F181" s="16">
        <f>[1]Arkusz8!I181</f>
        <v>36610</v>
      </c>
      <c r="G181" s="38">
        <v>8000</v>
      </c>
      <c r="H181" s="39">
        <v>1439.81</v>
      </c>
      <c r="I181" s="15">
        <f t="shared" si="25"/>
        <v>43170.19</v>
      </c>
      <c r="J181" s="16">
        <f>[1]Arkusz6!M180</f>
        <v>0</v>
      </c>
      <c r="K181" s="39"/>
      <c r="L181" s="39"/>
      <c r="M181" s="15">
        <f t="shared" si="26"/>
        <v>0</v>
      </c>
      <c r="N181" s="15">
        <f t="shared" si="27"/>
        <v>43170.19</v>
      </c>
    </row>
    <row r="182" spans="1:14" ht="15" x14ac:dyDescent="0.25">
      <c r="A182" s="31"/>
      <c r="B182" s="91"/>
      <c r="C182" s="33">
        <v>4240</v>
      </c>
      <c r="D182" s="139" t="s">
        <v>71</v>
      </c>
      <c r="E182" s="15">
        <f>[1]Arkusz8!N182</f>
        <v>4600</v>
      </c>
      <c r="F182" s="16">
        <f>[1]Arkusz8!I182</f>
        <v>4600</v>
      </c>
      <c r="G182" s="38"/>
      <c r="H182" s="39">
        <v>944.5</v>
      </c>
      <c r="I182" s="15">
        <f t="shared" si="25"/>
        <v>3655.5</v>
      </c>
      <c r="J182" s="16">
        <f>[1]Arkusz6!M181</f>
        <v>0</v>
      </c>
      <c r="K182" s="39"/>
      <c r="L182" s="39"/>
      <c r="M182" s="15">
        <f t="shared" si="26"/>
        <v>0</v>
      </c>
      <c r="N182" s="15">
        <f t="shared" si="27"/>
        <v>3655.5</v>
      </c>
    </row>
    <row r="183" spans="1:14" ht="15" x14ac:dyDescent="0.25">
      <c r="A183" s="31"/>
      <c r="B183" s="91"/>
      <c r="C183" s="33">
        <v>4260</v>
      </c>
      <c r="D183" s="34" t="s">
        <v>126</v>
      </c>
      <c r="E183" s="15">
        <f>[1]Arkusz8!N183</f>
        <v>88300</v>
      </c>
      <c r="F183" s="16">
        <f>[1]Arkusz8!I183</f>
        <v>88300</v>
      </c>
      <c r="G183" s="38">
        <v>5211.8900000000003</v>
      </c>
      <c r="H183" s="39">
        <v>6589.38</v>
      </c>
      <c r="I183" s="15">
        <f t="shared" si="25"/>
        <v>86922.51</v>
      </c>
      <c r="J183" s="16">
        <f>[1]Arkusz6!M182</f>
        <v>0</v>
      </c>
      <c r="K183" s="39"/>
      <c r="L183" s="39"/>
      <c r="M183" s="15">
        <f t="shared" si="26"/>
        <v>0</v>
      </c>
      <c r="N183" s="15">
        <f t="shared" si="27"/>
        <v>86922.51</v>
      </c>
    </row>
    <row r="184" spans="1:14" ht="15" x14ac:dyDescent="0.25">
      <c r="A184" s="31"/>
      <c r="B184" s="91"/>
      <c r="C184" s="33">
        <v>4270</v>
      </c>
      <c r="D184" s="34" t="s">
        <v>54</v>
      </c>
      <c r="E184" s="15">
        <f>[1]Arkusz8!N184</f>
        <v>135140</v>
      </c>
      <c r="F184" s="16">
        <f>[1]Arkusz8!I184</f>
        <v>135140</v>
      </c>
      <c r="G184" s="38"/>
      <c r="H184" s="39">
        <v>508</v>
      </c>
      <c r="I184" s="15">
        <f t="shared" si="25"/>
        <v>134632</v>
      </c>
      <c r="J184" s="16">
        <f>[1]Arkusz6!M183</f>
        <v>0</v>
      </c>
      <c r="K184" s="39"/>
      <c r="L184" s="39"/>
      <c r="M184" s="15">
        <f t="shared" si="26"/>
        <v>0</v>
      </c>
      <c r="N184" s="15">
        <f t="shared" si="27"/>
        <v>134632</v>
      </c>
    </row>
    <row r="185" spans="1:14" ht="15" x14ac:dyDescent="0.25">
      <c r="A185" s="31"/>
      <c r="B185" s="91"/>
      <c r="C185" s="33">
        <v>4280</v>
      </c>
      <c r="D185" s="34" t="s">
        <v>81</v>
      </c>
      <c r="E185" s="15">
        <f>[1]Arkusz8!N185</f>
        <v>6120</v>
      </c>
      <c r="F185" s="16">
        <f>[1]Arkusz8!I185</f>
        <v>6120</v>
      </c>
      <c r="G185" s="38"/>
      <c r="H185" s="39">
        <v>360</v>
      </c>
      <c r="I185" s="15">
        <f t="shared" si="25"/>
        <v>5760</v>
      </c>
      <c r="J185" s="16">
        <f>[1]Arkusz6!M184</f>
        <v>0</v>
      </c>
      <c r="K185" s="39"/>
      <c r="L185" s="39"/>
      <c r="M185" s="15">
        <f t="shared" si="26"/>
        <v>0</v>
      </c>
      <c r="N185" s="15">
        <f t="shared" si="27"/>
        <v>5760</v>
      </c>
    </row>
    <row r="186" spans="1:14" ht="15" x14ac:dyDescent="0.25">
      <c r="A186" s="31"/>
      <c r="B186" s="91"/>
      <c r="C186" s="33">
        <v>4300</v>
      </c>
      <c r="D186" s="34" t="s">
        <v>72</v>
      </c>
      <c r="E186" s="15">
        <f>[1]Arkusz8!N186</f>
        <v>30213</v>
      </c>
      <c r="F186" s="16">
        <f>[1]Arkusz8!I186</f>
        <v>30213</v>
      </c>
      <c r="G186" s="38"/>
      <c r="H186" s="39">
        <v>1927.03</v>
      </c>
      <c r="I186" s="15">
        <f t="shared" si="25"/>
        <v>28285.97</v>
      </c>
      <c r="J186" s="16">
        <f>[1]Arkusz6!M185</f>
        <v>0</v>
      </c>
      <c r="K186" s="39"/>
      <c r="L186" s="39"/>
      <c r="M186" s="15">
        <f t="shared" si="26"/>
        <v>0</v>
      </c>
      <c r="N186" s="15">
        <f t="shared" si="27"/>
        <v>28285.97</v>
      </c>
    </row>
    <row r="187" spans="1:14" ht="15" x14ac:dyDescent="0.25">
      <c r="A187" s="31"/>
      <c r="B187" s="91"/>
      <c r="C187" s="33">
        <v>4350</v>
      </c>
      <c r="D187" s="34" t="s">
        <v>82</v>
      </c>
      <c r="E187" s="15">
        <f>[1]Arkusz8!N187</f>
        <v>702</v>
      </c>
      <c r="F187" s="16">
        <f>[1]Arkusz8!I187</f>
        <v>702</v>
      </c>
      <c r="G187" s="38"/>
      <c r="H187" s="39"/>
      <c r="I187" s="15">
        <f t="shared" si="25"/>
        <v>702</v>
      </c>
      <c r="J187" s="16">
        <f>[1]Arkusz6!M186</f>
        <v>0</v>
      </c>
      <c r="K187" s="39"/>
      <c r="L187" s="39"/>
      <c r="M187" s="15">
        <f t="shared" si="26"/>
        <v>0</v>
      </c>
      <c r="N187" s="15">
        <f t="shared" si="27"/>
        <v>702</v>
      </c>
    </row>
    <row r="188" spans="1:14" ht="26.25" x14ac:dyDescent="0.25">
      <c r="A188" s="31"/>
      <c r="B188" s="63"/>
      <c r="C188" s="33">
        <v>4370</v>
      </c>
      <c r="D188" s="143" t="s">
        <v>84</v>
      </c>
      <c r="E188" s="15">
        <f>[1]Arkusz8!N188</f>
        <v>3150</v>
      </c>
      <c r="F188" s="16">
        <f>[1]Arkusz8!I188</f>
        <v>3150</v>
      </c>
      <c r="G188" s="38"/>
      <c r="H188" s="39">
        <v>318.8</v>
      </c>
      <c r="I188" s="15">
        <f t="shared" si="25"/>
        <v>2831.2</v>
      </c>
      <c r="J188" s="16">
        <f>[1]Arkusz6!M187</f>
        <v>0</v>
      </c>
      <c r="K188" s="39"/>
      <c r="L188" s="39"/>
      <c r="M188" s="15">
        <f t="shared" si="26"/>
        <v>0</v>
      </c>
      <c r="N188" s="15">
        <f t="shared" si="27"/>
        <v>2831.2</v>
      </c>
    </row>
    <row r="189" spans="1:14" ht="15" x14ac:dyDescent="0.25">
      <c r="A189" s="31"/>
      <c r="B189" s="63"/>
      <c r="C189" s="33">
        <v>4410</v>
      </c>
      <c r="D189" s="34" t="s">
        <v>85</v>
      </c>
      <c r="E189" s="15">
        <f>[1]Arkusz8!N189</f>
        <v>5040</v>
      </c>
      <c r="F189" s="16">
        <f>[1]Arkusz8!I189</f>
        <v>5040</v>
      </c>
      <c r="G189" s="38"/>
      <c r="H189" s="39">
        <v>45.34</v>
      </c>
      <c r="I189" s="15">
        <f t="shared" si="25"/>
        <v>4994.66</v>
      </c>
      <c r="J189" s="16">
        <f>[1]Arkusz6!M188</f>
        <v>0</v>
      </c>
      <c r="K189" s="39"/>
      <c r="L189" s="39"/>
      <c r="M189" s="15">
        <f t="shared" si="26"/>
        <v>0</v>
      </c>
      <c r="N189" s="15">
        <f t="shared" si="27"/>
        <v>4994.66</v>
      </c>
    </row>
    <row r="190" spans="1:14" ht="15" x14ac:dyDescent="0.25">
      <c r="A190" s="31"/>
      <c r="B190" s="91"/>
      <c r="C190" s="33">
        <v>4430</v>
      </c>
      <c r="D190" s="34" t="s">
        <v>92</v>
      </c>
      <c r="E190" s="15">
        <f>[1]Arkusz8!N190</f>
        <v>2321</v>
      </c>
      <c r="F190" s="16">
        <f>[1]Arkusz8!I190</f>
        <v>2321</v>
      </c>
      <c r="G190" s="38"/>
      <c r="H190" s="39">
        <v>14.54</v>
      </c>
      <c r="I190" s="15">
        <f t="shared" si="25"/>
        <v>2306.46</v>
      </c>
      <c r="J190" s="16">
        <f>[1]Arkusz6!M189</f>
        <v>0</v>
      </c>
      <c r="K190" s="39"/>
      <c r="L190" s="39"/>
      <c r="M190" s="15">
        <f t="shared" si="26"/>
        <v>0</v>
      </c>
      <c r="N190" s="15">
        <f t="shared" si="27"/>
        <v>2306.46</v>
      </c>
    </row>
    <row r="191" spans="1:14" ht="15" x14ac:dyDescent="0.25">
      <c r="A191" s="31"/>
      <c r="B191" s="91"/>
      <c r="C191" s="33">
        <v>4440</v>
      </c>
      <c r="D191" s="34" t="s">
        <v>127</v>
      </c>
      <c r="E191" s="15">
        <f>[1]Arkusz8!N191</f>
        <v>110524</v>
      </c>
      <c r="F191" s="16">
        <f>[1]Arkusz8!I191</f>
        <v>110524</v>
      </c>
      <c r="G191" s="38"/>
      <c r="H191" s="39">
        <v>5213.8999999999996</v>
      </c>
      <c r="I191" s="15">
        <f t="shared" si="25"/>
        <v>105310.1</v>
      </c>
      <c r="J191" s="16">
        <f>[1]Arkusz6!M190</f>
        <v>0</v>
      </c>
      <c r="K191" s="39"/>
      <c r="L191" s="39"/>
      <c r="M191" s="15">
        <f t="shared" si="26"/>
        <v>0</v>
      </c>
      <c r="N191" s="15">
        <f t="shared" si="27"/>
        <v>105310.1</v>
      </c>
    </row>
    <row r="192" spans="1:14" ht="15" x14ac:dyDescent="0.25">
      <c r="A192" s="31"/>
      <c r="B192" s="91"/>
      <c r="C192" s="33">
        <v>4480</v>
      </c>
      <c r="D192" s="34" t="s">
        <v>128</v>
      </c>
      <c r="E192" s="15">
        <f>[1]Arkusz8!N192</f>
        <v>227</v>
      </c>
      <c r="F192" s="16">
        <f>[1]Arkusz8!I192</f>
        <v>227</v>
      </c>
      <c r="G192" s="38"/>
      <c r="H192" s="39"/>
      <c r="I192" s="15">
        <f t="shared" si="25"/>
        <v>227</v>
      </c>
      <c r="J192" s="16">
        <f>[1]Arkusz6!M191</f>
        <v>0</v>
      </c>
      <c r="K192" s="39"/>
      <c r="L192" s="39"/>
      <c r="M192" s="15">
        <f t="shared" si="26"/>
        <v>0</v>
      </c>
      <c r="N192" s="15">
        <f t="shared" si="27"/>
        <v>227</v>
      </c>
    </row>
    <row r="193" spans="1:14" ht="15" x14ac:dyDescent="0.25">
      <c r="A193" s="31"/>
      <c r="B193" s="91"/>
      <c r="C193" s="33">
        <v>4700</v>
      </c>
      <c r="D193" s="34" t="s">
        <v>88</v>
      </c>
      <c r="E193" s="15">
        <f>[1]Arkusz8!N193</f>
        <v>980</v>
      </c>
      <c r="F193" s="16">
        <f>[1]Arkusz8!I193</f>
        <v>980</v>
      </c>
      <c r="G193" s="38"/>
      <c r="H193" s="39"/>
      <c r="I193" s="15">
        <f t="shared" si="25"/>
        <v>980</v>
      </c>
      <c r="J193" s="16">
        <f>[1]Arkusz6!M192</f>
        <v>0</v>
      </c>
      <c r="K193" s="39"/>
      <c r="L193" s="39"/>
      <c r="M193" s="15">
        <f t="shared" si="26"/>
        <v>0</v>
      </c>
      <c r="N193" s="15">
        <f t="shared" si="27"/>
        <v>980</v>
      </c>
    </row>
    <row r="194" spans="1:14" ht="15" x14ac:dyDescent="0.25">
      <c r="A194" s="31"/>
      <c r="B194" s="91"/>
      <c r="C194" s="33"/>
      <c r="D194" s="34"/>
      <c r="E194" s="15"/>
      <c r="F194" s="16"/>
      <c r="G194" s="38"/>
      <c r="H194" s="39"/>
      <c r="I194" s="15"/>
      <c r="J194" s="16"/>
      <c r="K194" s="39"/>
      <c r="L194" s="39"/>
      <c r="M194" s="15"/>
      <c r="N194" s="15"/>
    </row>
    <row r="195" spans="1:14" ht="15.75" thickBot="1" x14ac:dyDescent="0.3">
      <c r="A195" s="172"/>
      <c r="B195" s="140">
        <v>80103</v>
      </c>
      <c r="C195" s="56"/>
      <c r="D195" s="57" t="s">
        <v>129</v>
      </c>
      <c r="E195" s="15">
        <f>[1]Arkusz8!N195</f>
        <v>145253.13</v>
      </c>
      <c r="F195" s="16">
        <f>[1]Arkusz8!I195</f>
        <v>145253.13</v>
      </c>
      <c r="G195" s="42">
        <f>SUM(G196:G211)</f>
        <v>0</v>
      </c>
      <c r="H195" s="42">
        <f>SUM(H196:H211)</f>
        <v>0</v>
      </c>
      <c r="I195" s="15">
        <f t="shared" si="25"/>
        <v>145253.13</v>
      </c>
      <c r="J195" s="16">
        <f>[1]Arkusz6!M194</f>
        <v>0</v>
      </c>
      <c r="K195" s="43"/>
      <c r="L195" s="43"/>
      <c r="M195" s="15">
        <f t="shared" si="26"/>
        <v>0</v>
      </c>
      <c r="N195" s="15">
        <f t="shared" si="27"/>
        <v>145253.13</v>
      </c>
    </row>
    <row r="196" spans="1:14" ht="15" x14ac:dyDescent="0.25">
      <c r="A196" s="106"/>
      <c r="B196" s="107"/>
      <c r="C196" s="58"/>
      <c r="D196" s="60" t="s">
        <v>119</v>
      </c>
      <c r="E196" s="15"/>
      <c r="F196" s="16"/>
      <c r="G196" s="49"/>
      <c r="H196" s="50"/>
      <c r="I196" s="15"/>
      <c r="J196" s="16"/>
      <c r="K196" s="50"/>
      <c r="L196" s="50"/>
      <c r="M196" s="15"/>
      <c r="N196" s="15"/>
    </row>
    <row r="197" spans="1:14" ht="15" x14ac:dyDescent="0.25">
      <c r="A197" s="31"/>
      <c r="B197" s="107"/>
      <c r="C197" s="58"/>
      <c r="D197" s="60" t="s">
        <v>120</v>
      </c>
      <c r="E197" s="15"/>
      <c r="F197" s="16"/>
      <c r="G197" s="38"/>
      <c r="H197" s="39"/>
      <c r="I197" s="15"/>
      <c r="J197" s="16"/>
      <c r="K197" s="39"/>
      <c r="L197" s="39"/>
      <c r="M197" s="15"/>
      <c r="N197" s="15"/>
    </row>
    <row r="198" spans="1:14" ht="15" x14ac:dyDescent="0.25">
      <c r="A198" s="31"/>
      <c r="B198" s="107"/>
      <c r="C198" s="58">
        <v>2590</v>
      </c>
      <c r="D198" s="60" t="s">
        <v>121</v>
      </c>
      <c r="E198" s="15">
        <f>[1]Arkusz8!N198</f>
        <v>48392.13</v>
      </c>
      <c r="F198" s="16">
        <f>[1]Arkusz8!I198</f>
        <v>48392.13</v>
      </c>
      <c r="G198" s="38"/>
      <c r="H198" s="39"/>
      <c r="I198" s="15">
        <f t="shared" si="25"/>
        <v>48392.13</v>
      </c>
      <c r="J198" s="16">
        <f>[1]Arkusz6!M197</f>
        <v>0</v>
      </c>
      <c r="K198" s="39"/>
      <c r="L198" s="39"/>
      <c r="M198" s="15">
        <f t="shared" si="26"/>
        <v>0</v>
      </c>
      <c r="N198" s="15">
        <f t="shared" si="27"/>
        <v>48392.13</v>
      </c>
    </row>
    <row r="199" spans="1:14" ht="15" x14ac:dyDescent="0.25">
      <c r="A199" s="31"/>
      <c r="B199" s="107"/>
      <c r="C199" s="58">
        <v>3020</v>
      </c>
      <c r="D199" s="141" t="s">
        <v>74</v>
      </c>
      <c r="E199" s="15">
        <f>[1]Arkusz8!N199</f>
        <v>7818</v>
      </c>
      <c r="F199" s="16">
        <f>[1]Arkusz8!I199</f>
        <v>7818</v>
      </c>
      <c r="G199" s="49"/>
      <c r="H199" s="50"/>
      <c r="I199" s="15">
        <f t="shared" si="25"/>
        <v>7818</v>
      </c>
      <c r="J199" s="16">
        <f>[1]Arkusz6!M198</f>
        <v>0</v>
      </c>
      <c r="K199" s="50"/>
      <c r="L199" s="50"/>
      <c r="M199" s="15">
        <f t="shared" si="26"/>
        <v>0</v>
      </c>
      <c r="N199" s="15">
        <f t="shared" si="27"/>
        <v>7818</v>
      </c>
    </row>
    <row r="200" spans="1:14" ht="15" x14ac:dyDescent="0.25">
      <c r="A200" s="31"/>
      <c r="B200" s="91"/>
      <c r="C200" s="33">
        <v>4010</v>
      </c>
      <c r="D200" s="34" t="s">
        <v>122</v>
      </c>
      <c r="E200" s="15">
        <f>[1]Arkusz8!N200</f>
        <v>53924</v>
      </c>
      <c r="F200" s="16">
        <f>[1]Arkusz8!I200</f>
        <v>53924</v>
      </c>
      <c r="G200" s="52"/>
      <c r="H200" s="53"/>
      <c r="I200" s="15">
        <f t="shared" si="25"/>
        <v>53924</v>
      </c>
      <c r="J200" s="16">
        <f>[1]Arkusz6!M199</f>
        <v>0</v>
      </c>
      <c r="K200" s="53"/>
      <c r="L200" s="53"/>
      <c r="M200" s="15">
        <f t="shared" si="26"/>
        <v>0</v>
      </c>
      <c r="N200" s="15">
        <f t="shared" si="27"/>
        <v>53924</v>
      </c>
    </row>
    <row r="201" spans="1:14" ht="15" x14ac:dyDescent="0.25">
      <c r="A201" s="31"/>
      <c r="B201" s="91"/>
      <c r="C201" s="33">
        <v>4040</v>
      </c>
      <c r="D201" s="34" t="s">
        <v>123</v>
      </c>
      <c r="E201" s="15">
        <f>[1]Arkusz8!N201</f>
        <v>5540</v>
      </c>
      <c r="F201" s="16">
        <f>[1]Arkusz8!I201</f>
        <v>5540</v>
      </c>
      <c r="G201" s="52"/>
      <c r="H201" s="53"/>
      <c r="I201" s="15">
        <f t="shared" si="25"/>
        <v>5540</v>
      </c>
      <c r="J201" s="16">
        <f>[1]Arkusz6!M200</f>
        <v>0</v>
      </c>
      <c r="K201" s="53"/>
      <c r="L201" s="53"/>
      <c r="M201" s="15">
        <f t="shared" si="26"/>
        <v>0</v>
      </c>
      <c r="N201" s="15">
        <f t="shared" si="27"/>
        <v>5540</v>
      </c>
    </row>
    <row r="202" spans="1:14" ht="15" x14ac:dyDescent="0.25">
      <c r="A202" s="31"/>
      <c r="B202" s="91"/>
      <c r="C202" s="33">
        <v>4110</v>
      </c>
      <c r="D202" s="34" t="s">
        <v>101</v>
      </c>
      <c r="E202" s="15">
        <f>[1]Arkusz8!N202</f>
        <v>11535</v>
      </c>
      <c r="F202" s="16">
        <f>[1]Arkusz8!I202</f>
        <v>11535</v>
      </c>
      <c r="G202" s="52"/>
      <c r="H202" s="53"/>
      <c r="I202" s="15">
        <f t="shared" si="25"/>
        <v>11535</v>
      </c>
      <c r="J202" s="16">
        <f>[1]Arkusz6!M201</f>
        <v>0</v>
      </c>
      <c r="K202" s="53"/>
      <c r="L202" s="53"/>
      <c r="M202" s="15">
        <f t="shared" si="26"/>
        <v>0</v>
      </c>
      <c r="N202" s="15">
        <f t="shared" si="27"/>
        <v>11535</v>
      </c>
    </row>
    <row r="203" spans="1:14" ht="15" x14ac:dyDescent="0.25">
      <c r="A203" s="31"/>
      <c r="B203" s="91"/>
      <c r="C203" s="33">
        <v>4120</v>
      </c>
      <c r="D203" s="34" t="s">
        <v>124</v>
      </c>
      <c r="E203" s="15">
        <f>[1]Arkusz8!N203</f>
        <v>1644</v>
      </c>
      <c r="F203" s="16">
        <f>[1]Arkusz8!I203</f>
        <v>1644</v>
      </c>
      <c r="G203" s="52"/>
      <c r="H203" s="53"/>
      <c r="I203" s="15">
        <f t="shared" si="25"/>
        <v>1644</v>
      </c>
      <c r="J203" s="16">
        <f>[1]Arkusz6!M202</f>
        <v>0</v>
      </c>
      <c r="K203" s="53"/>
      <c r="L203" s="53"/>
      <c r="M203" s="15">
        <f t="shared" si="26"/>
        <v>0</v>
      </c>
      <c r="N203" s="15">
        <f t="shared" si="27"/>
        <v>1644</v>
      </c>
    </row>
    <row r="204" spans="1:14" ht="15" x14ac:dyDescent="0.25">
      <c r="A204" s="31"/>
      <c r="B204" s="91"/>
      <c r="C204" s="33">
        <v>4210</v>
      </c>
      <c r="D204" s="34" t="s">
        <v>125</v>
      </c>
      <c r="E204" s="15">
        <f>[1]Arkusz8!N204</f>
        <v>1700</v>
      </c>
      <c r="F204" s="16">
        <f>[1]Arkusz8!I204</f>
        <v>1700</v>
      </c>
      <c r="G204" s="52"/>
      <c r="H204" s="53"/>
      <c r="I204" s="15">
        <f t="shared" si="25"/>
        <v>1700</v>
      </c>
      <c r="J204" s="16">
        <f>[1]Arkusz6!M203</f>
        <v>0</v>
      </c>
      <c r="K204" s="53"/>
      <c r="L204" s="53"/>
      <c r="M204" s="15">
        <f t="shared" si="26"/>
        <v>0</v>
      </c>
      <c r="N204" s="15">
        <f t="shared" si="27"/>
        <v>1700</v>
      </c>
    </row>
    <row r="205" spans="1:14" ht="15" x14ac:dyDescent="0.25">
      <c r="A205" s="31"/>
      <c r="B205" s="91"/>
      <c r="C205" s="33">
        <v>4240</v>
      </c>
      <c r="D205" s="139" t="s">
        <v>71</v>
      </c>
      <c r="E205" s="15">
        <f>[1]Arkusz8!N205</f>
        <v>1000</v>
      </c>
      <c r="F205" s="16">
        <f>[1]Arkusz8!I205</f>
        <v>1000</v>
      </c>
      <c r="G205" s="52"/>
      <c r="H205" s="53"/>
      <c r="I205" s="15">
        <f t="shared" si="25"/>
        <v>1000</v>
      </c>
      <c r="J205" s="16">
        <f>[1]Arkusz6!M204</f>
        <v>0</v>
      </c>
      <c r="K205" s="53"/>
      <c r="L205" s="53"/>
      <c r="M205" s="15">
        <f t="shared" si="26"/>
        <v>0</v>
      </c>
      <c r="N205" s="15">
        <f t="shared" si="27"/>
        <v>1000</v>
      </c>
    </row>
    <row r="206" spans="1:14" ht="15" x14ac:dyDescent="0.25">
      <c r="A206" s="31"/>
      <c r="B206" s="91"/>
      <c r="C206" s="33">
        <v>4260</v>
      </c>
      <c r="D206" s="34" t="s">
        <v>126</v>
      </c>
      <c r="E206" s="15">
        <f>[1]Arkusz8!N206</f>
        <v>5500</v>
      </c>
      <c r="F206" s="16">
        <f>[1]Arkusz8!I206</f>
        <v>5500</v>
      </c>
      <c r="G206" s="52"/>
      <c r="H206" s="53"/>
      <c r="I206" s="15">
        <f t="shared" si="25"/>
        <v>5500</v>
      </c>
      <c r="J206" s="16">
        <f>[1]Arkusz6!M205</f>
        <v>0</v>
      </c>
      <c r="K206" s="53"/>
      <c r="L206" s="53"/>
      <c r="M206" s="15">
        <f t="shared" si="26"/>
        <v>0</v>
      </c>
      <c r="N206" s="15">
        <f t="shared" si="27"/>
        <v>5500</v>
      </c>
    </row>
    <row r="207" spans="1:14" ht="15" x14ac:dyDescent="0.25">
      <c r="A207" s="31"/>
      <c r="B207" s="91"/>
      <c r="C207" s="33">
        <v>4270</v>
      </c>
      <c r="D207" s="34" t="s">
        <v>54</v>
      </c>
      <c r="E207" s="15">
        <f>[1]Arkusz8!N207</f>
        <v>300</v>
      </c>
      <c r="F207" s="16">
        <f>[1]Arkusz8!I207</f>
        <v>300</v>
      </c>
      <c r="G207" s="52"/>
      <c r="H207" s="53"/>
      <c r="I207" s="15">
        <f t="shared" si="25"/>
        <v>300</v>
      </c>
      <c r="J207" s="16">
        <f>[1]Arkusz6!M206</f>
        <v>0</v>
      </c>
      <c r="K207" s="53"/>
      <c r="L207" s="53"/>
      <c r="M207" s="15">
        <f t="shared" si="26"/>
        <v>0</v>
      </c>
      <c r="N207" s="15">
        <f t="shared" si="27"/>
        <v>300</v>
      </c>
    </row>
    <row r="208" spans="1:14" ht="15" x14ac:dyDescent="0.25">
      <c r="A208" s="31"/>
      <c r="B208" s="91"/>
      <c r="C208" s="33">
        <v>4280</v>
      </c>
      <c r="D208" s="34" t="s">
        <v>81</v>
      </c>
      <c r="E208" s="15">
        <f>[1]Arkusz8!N208</f>
        <v>240</v>
      </c>
      <c r="F208" s="16">
        <f>[1]Arkusz8!I208</f>
        <v>240</v>
      </c>
      <c r="G208" s="52"/>
      <c r="H208" s="53"/>
      <c r="I208" s="15">
        <f t="shared" si="25"/>
        <v>240</v>
      </c>
      <c r="J208" s="16">
        <f>[1]Arkusz6!M207</f>
        <v>0</v>
      </c>
      <c r="K208" s="53"/>
      <c r="L208" s="53"/>
      <c r="M208" s="15">
        <f t="shared" si="26"/>
        <v>0</v>
      </c>
      <c r="N208" s="15">
        <f t="shared" si="27"/>
        <v>240</v>
      </c>
    </row>
    <row r="209" spans="1:14" ht="15" x14ac:dyDescent="0.25">
      <c r="A209" s="31"/>
      <c r="B209" s="91"/>
      <c r="C209" s="33">
        <v>4300</v>
      </c>
      <c r="D209" s="34" t="s">
        <v>72</v>
      </c>
      <c r="E209" s="15">
        <f>[1]Arkusz8!N209</f>
        <v>1800</v>
      </c>
      <c r="F209" s="16">
        <f>[1]Arkusz8!I209</f>
        <v>1800</v>
      </c>
      <c r="G209" s="52"/>
      <c r="H209" s="53"/>
      <c r="I209" s="15">
        <f t="shared" si="25"/>
        <v>1800</v>
      </c>
      <c r="J209" s="16">
        <f>[1]Arkusz6!M208</f>
        <v>0</v>
      </c>
      <c r="K209" s="53"/>
      <c r="L209" s="53"/>
      <c r="M209" s="15">
        <f t="shared" si="26"/>
        <v>0</v>
      </c>
      <c r="N209" s="15">
        <f t="shared" si="27"/>
        <v>1800</v>
      </c>
    </row>
    <row r="210" spans="1:14" ht="26.25" x14ac:dyDescent="0.25">
      <c r="A210" s="31"/>
      <c r="B210" s="63"/>
      <c r="C210" s="33">
        <v>4370</v>
      </c>
      <c r="D210" s="143" t="s">
        <v>84</v>
      </c>
      <c r="E210" s="15">
        <f>[1]Arkusz8!N210</f>
        <v>100</v>
      </c>
      <c r="F210" s="16">
        <f>[1]Arkusz8!I210</f>
        <v>100</v>
      </c>
      <c r="G210" s="38"/>
      <c r="H210" s="39"/>
      <c r="I210" s="15">
        <f t="shared" si="25"/>
        <v>100</v>
      </c>
      <c r="J210" s="16">
        <f>[1]Arkusz6!M209</f>
        <v>0</v>
      </c>
      <c r="K210" s="39"/>
      <c r="L210" s="39"/>
      <c r="M210" s="15">
        <f t="shared" si="26"/>
        <v>0</v>
      </c>
      <c r="N210" s="15">
        <f t="shared" si="27"/>
        <v>100</v>
      </c>
    </row>
    <row r="211" spans="1:14" ht="15" x14ac:dyDescent="0.25">
      <c r="A211" s="31"/>
      <c r="B211" s="91"/>
      <c r="C211" s="33">
        <v>4440</v>
      </c>
      <c r="D211" s="34" t="s">
        <v>127</v>
      </c>
      <c r="E211" s="15">
        <f>[1]Arkusz8!N211</f>
        <v>5760</v>
      </c>
      <c r="F211" s="16">
        <f>[1]Arkusz8!I211</f>
        <v>5760</v>
      </c>
      <c r="G211" s="52"/>
      <c r="H211" s="53"/>
      <c r="I211" s="15">
        <f t="shared" si="25"/>
        <v>5760</v>
      </c>
      <c r="J211" s="16">
        <f>[1]Arkusz6!M210</f>
        <v>0</v>
      </c>
      <c r="K211" s="53"/>
      <c r="L211" s="53"/>
      <c r="M211" s="15">
        <f t="shared" si="26"/>
        <v>0</v>
      </c>
      <c r="N211" s="15">
        <f t="shared" si="27"/>
        <v>5760</v>
      </c>
    </row>
    <row r="212" spans="1:14" ht="15" x14ac:dyDescent="0.25">
      <c r="A212" s="31"/>
      <c r="B212" s="197"/>
      <c r="C212" s="45"/>
      <c r="D212" s="51"/>
      <c r="E212" s="15"/>
      <c r="F212" s="16"/>
      <c r="G212" s="52"/>
      <c r="H212" s="53"/>
      <c r="I212" s="15"/>
      <c r="J212" s="16"/>
      <c r="K212" s="53"/>
      <c r="L212" s="53"/>
      <c r="M212" s="15"/>
      <c r="N212" s="15"/>
    </row>
    <row r="213" spans="1:14" ht="15.75" thickBot="1" x14ac:dyDescent="0.3">
      <c r="A213" s="172"/>
      <c r="B213" s="140">
        <v>80104</v>
      </c>
      <c r="C213" s="56"/>
      <c r="D213" s="57" t="s">
        <v>130</v>
      </c>
      <c r="E213" s="15">
        <f>[1]Arkusz8!N213</f>
        <v>835033.36</v>
      </c>
      <c r="F213" s="16">
        <f>[1]Arkusz8!I213</f>
        <v>835033.36</v>
      </c>
      <c r="G213" s="42">
        <f>SUM(G214:G232)</f>
        <v>0</v>
      </c>
      <c r="H213" s="43">
        <f>SUM(H214:H232)</f>
        <v>0</v>
      </c>
      <c r="I213" s="15">
        <f t="shared" si="25"/>
        <v>835033.36</v>
      </c>
      <c r="J213" s="16">
        <f>[1]Arkusz6!M212</f>
        <v>0</v>
      </c>
      <c r="K213" s="43"/>
      <c r="L213" s="43"/>
      <c r="M213" s="15">
        <f t="shared" si="26"/>
        <v>0</v>
      </c>
      <c r="N213" s="15">
        <f t="shared" si="27"/>
        <v>835033.36</v>
      </c>
    </row>
    <row r="214" spans="1:14" ht="15" x14ac:dyDescent="0.25">
      <c r="A214" s="106"/>
      <c r="B214" s="198"/>
      <c r="C214" s="110"/>
      <c r="D214" s="60" t="s">
        <v>56</v>
      </c>
      <c r="E214" s="15"/>
      <c r="F214" s="16"/>
      <c r="G214" s="199"/>
      <c r="H214" s="200"/>
      <c r="I214" s="15"/>
      <c r="J214" s="16"/>
      <c r="K214" s="200"/>
      <c r="L214" s="200"/>
      <c r="M214" s="15"/>
      <c r="N214" s="15"/>
    </row>
    <row r="215" spans="1:14" ht="15" x14ac:dyDescent="0.25">
      <c r="A215" s="31"/>
      <c r="B215" s="32"/>
      <c r="C215" s="33">
        <v>2310</v>
      </c>
      <c r="D215" s="34" t="s">
        <v>57</v>
      </c>
      <c r="E215" s="15">
        <f>[1]Arkusz8!N215</f>
        <v>128096.35999999999</v>
      </c>
      <c r="F215" s="16">
        <f>[1]Arkusz8!I215</f>
        <v>128096.35999999999</v>
      </c>
      <c r="G215" s="38"/>
      <c r="H215" s="39"/>
      <c r="I215" s="15">
        <f t="shared" si="25"/>
        <v>128096.35999999999</v>
      </c>
      <c r="J215" s="16">
        <f>[1]Arkusz6!M214</f>
        <v>0</v>
      </c>
      <c r="K215" s="39"/>
      <c r="L215" s="39"/>
      <c r="M215" s="15">
        <f t="shared" si="26"/>
        <v>0</v>
      </c>
      <c r="N215" s="15">
        <f t="shared" si="27"/>
        <v>128096.35999999999</v>
      </c>
    </row>
    <row r="216" spans="1:14" ht="15" x14ac:dyDescent="0.25">
      <c r="A216" s="106"/>
      <c r="B216" s="107"/>
      <c r="C216" s="58">
        <v>3020</v>
      </c>
      <c r="D216" s="141" t="s">
        <v>74</v>
      </c>
      <c r="E216" s="15">
        <f>[1]Arkusz8!N216</f>
        <v>35750</v>
      </c>
      <c r="F216" s="16">
        <f>[1]Arkusz8!I216</f>
        <v>35750</v>
      </c>
      <c r="G216" s="61"/>
      <c r="H216" s="62"/>
      <c r="I216" s="15">
        <f t="shared" si="25"/>
        <v>35750</v>
      </c>
      <c r="J216" s="16">
        <f>[1]Arkusz6!M215</f>
        <v>0</v>
      </c>
      <c r="K216" s="62"/>
      <c r="L216" s="62"/>
      <c r="M216" s="15">
        <f t="shared" si="26"/>
        <v>0</v>
      </c>
      <c r="N216" s="15">
        <f t="shared" si="27"/>
        <v>35750</v>
      </c>
    </row>
    <row r="217" spans="1:14" ht="15" x14ac:dyDescent="0.25">
      <c r="A217" s="31"/>
      <c r="B217" s="91"/>
      <c r="C217" s="33">
        <v>4010</v>
      </c>
      <c r="D217" s="34" t="s">
        <v>122</v>
      </c>
      <c r="E217" s="15">
        <f>[1]Arkusz8!N217</f>
        <v>361768</v>
      </c>
      <c r="F217" s="16">
        <f>[1]Arkusz8!I217</f>
        <v>361768</v>
      </c>
      <c r="G217" s="38"/>
      <c r="H217" s="39"/>
      <c r="I217" s="15">
        <f t="shared" si="25"/>
        <v>361768</v>
      </c>
      <c r="J217" s="16">
        <f>[1]Arkusz6!M216</f>
        <v>0</v>
      </c>
      <c r="K217" s="39"/>
      <c r="L217" s="39"/>
      <c r="M217" s="15">
        <f t="shared" si="26"/>
        <v>0</v>
      </c>
      <c r="N217" s="15">
        <f t="shared" si="27"/>
        <v>361768</v>
      </c>
    </row>
    <row r="218" spans="1:14" ht="15" x14ac:dyDescent="0.25">
      <c r="A218" s="31"/>
      <c r="B218" s="91"/>
      <c r="C218" s="33">
        <v>4040</v>
      </c>
      <c r="D218" s="34" t="s">
        <v>131</v>
      </c>
      <c r="E218" s="15">
        <f>[1]Arkusz8!N218</f>
        <v>29162</v>
      </c>
      <c r="F218" s="16">
        <f>[1]Arkusz8!I218</f>
        <v>29162</v>
      </c>
      <c r="G218" s="38"/>
      <c r="H218" s="39"/>
      <c r="I218" s="15">
        <f t="shared" si="25"/>
        <v>29162</v>
      </c>
      <c r="J218" s="16">
        <f>[1]Arkusz6!M217</f>
        <v>0</v>
      </c>
      <c r="K218" s="39"/>
      <c r="L218" s="39"/>
      <c r="M218" s="15">
        <f t="shared" si="26"/>
        <v>0</v>
      </c>
      <c r="N218" s="15">
        <f t="shared" si="27"/>
        <v>29162</v>
      </c>
    </row>
    <row r="219" spans="1:14" ht="15" x14ac:dyDescent="0.25">
      <c r="A219" s="31"/>
      <c r="B219" s="91"/>
      <c r="C219" s="33">
        <v>4110</v>
      </c>
      <c r="D219" s="34" t="s">
        <v>101</v>
      </c>
      <c r="E219" s="15">
        <f>[1]Arkusz8!N219</f>
        <v>72419</v>
      </c>
      <c r="F219" s="16">
        <f>[1]Arkusz8!I219</f>
        <v>72419</v>
      </c>
      <c r="G219" s="38"/>
      <c r="H219" s="39"/>
      <c r="I219" s="15">
        <f t="shared" si="25"/>
        <v>72419</v>
      </c>
      <c r="J219" s="16">
        <f>[1]Arkusz6!M218</f>
        <v>0</v>
      </c>
      <c r="K219" s="39"/>
      <c r="L219" s="39"/>
      <c r="M219" s="15">
        <f t="shared" si="26"/>
        <v>0</v>
      </c>
      <c r="N219" s="15">
        <f t="shared" si="27"/>
        <v>72419</v>
      </c>
    </row>
    <row r="220" spans="1:14" ht="15" x14ac:dyDescent="0.25">
      <c r="A220" s="31"/>
      <c r="B220" s="91"/>
      <c r="C220" s="33">
        <v>4120</v>
      </c>
      <c r="D220" s="34" t="s">
        <v>124</v>
      </c>
      <c r="E220" s="15">
        <f>[1]Arkusz8!N220</f>
        <v>10326</v>
      </c>
      <c r="F220" s="16">
        <f>[1]Arkusz8!I220</f>
        <v>10326</v>
      </c>
      <c r="G220" s="38"/>
      <c r="H220" s="39"/>
      <c r="I220" s="15">
        <f t="shared" si="25"/>
        <v>10326</v>
      </c>
      <c r="J220" s="16">
        <f>[1]Arkusz6!M219</f>
        <v>0</v>
      </c>
      <c r="K220" s="39"/>
      <c r="L220" s="39"/>
      <c r="M220" s="15">
        <f t="shared" si="26"/>
        <v>0</v>
      </c>
      <c r="N220" s="15">
        <f t="shared" si="27"/>
        <v>10326</v>
      </c>
    </row>
    <row r="221" spans="1:14" ht="15" x14ac:dyDescent="0.25">
      <c r="A221" s="31"/>
      <c r="B221" s="91"/>
      <c r="C221" s="33">
        <v>4170</v>
      </c>
      <c r="D221" s="34" t="s">
        <v>42</v>
      </c>
      <c r="E221" s="15">
        <f>[1]Arkusz8!N221</f>
        <v>1000</v>
      </c>
      <c r="F221" s="16">
        <f>[1]Arkusz8!I221</f>
        <v>1000</v>
      </c>
      <c r="G221" s="38"/>
      <c r="H221" s="39"/>
      <c r="I221" s="15">
        <f t="shared" si="25"/>
        <v>1000</v>
      </c>
      <c r="J221" s="16">
        <f>[1]Arkusz6!M220</f>
        <v>0</v>
      </c>
      <c r="K221" s="39"/>
      <c r="L221" s="39"/>
      <c r="M221" s="15">
        <f t="shared" si="26"/>
        <v>0</v>
      </c>
      <c r="N221" s="15">
        <f t="shared" si="27"/>
        <v>1000</v>
      </c>
    </row>
    <row r="222" spans="1:14" ht="15" x14ac:dyDescent="0.25">
      <c r="A222" s="31"/>
      <c r="B222" s="91"/>
      <c r="C222" s="33">
        <v>4210</v>
      </c>
      <c r="D222" s="34" t="s">
        <v>43</v>
      </c>
      <c r="E222" s="15">
        <f>[1]Arkusz8!N222</f>
        <v>14000</v>
      </c>
      <c r="F222" s="16">
        <f>[1]Arkusz8!I222</f>
        <v>14000</v>
      </c>
      <c r="G222" s="38"/>
      <c r="H222" s="39"/>
      <c r="I222" s="15">
        <f t="shared" si="25"/>
        <v>14000</v>
      </c>
      <c r="J222" s="16">
        <f>[1]Arkusz6!M221</f>
        <v>0</v>
      </c>
      <c r="K222" s="39"/>
      <c r="L222" s="39"/>
      <c r="M222" s="15">
        <f t="shared" si="26"/>
        <v>0</v>
      </c>
      <c r="N222" s="15">
        <f t="shared" si="27"/>
        <v>14000</v>
      </c>
    </row>
    <row r="223" spans="1:14" ht="15" x14ac:dyDescent="0.25">
      <c r="A223" s="31"/>
      <c r="B223" s="91"/>
      <c r="C223" s="33">
        <v>4220</v>
      </c>
      <c r="D223" s="34" t="s">
        <v>132</v>
      </c>
      <c r="E223" s="15">
        <f>[1]Arkusz8!N223</f>
        <v>106467</v>
      </c>
      <c r="F223" s="16">
        <f>[1]Arkusz8!I223</f>
        <v>106467</v>
      </c>
      <c r="G223" s="38"/>
      <c r="H223" s="39"/>
      <c r="I223" s="15">
        <f t="shared" si="25"/>
        <v>106467</v>
      </c>
      <c r="J223" s="16">
        <f>[1]Arkusz6!M222</f>
        <v>0</v>
      </c>
      <c r="K223" s="39"/>
      <c r="L223" s="39"/>
      <c r="M223" s="15">
        <f t="shared" si="26"/>
        <v>0</v>
      </c>
      <c r="N223" s="15">
        <f t="shared" si="27"/>
        <v>106467</v>
      </c>
    </row>
    <row r="224" spans="1:14" ht="15" x14ac:dyDescent="0.25">
      <c r="A224" s="31"/>
      <c r="B224" s="91"/>
      <c r="C224" s="33">
        <v>4240</v>
      </c>
      <c r="D224" s="139" t="s">
        <v>71</v>
      </c>
      <c r="E224" s="15">
        <f>[1]Arkusz8!N224</f>
        <v>8500</v>
      </c>
      <c r="F224" s="16">
        <f>[1]Arkusz8!I224</f>
        <v>8500</v>
      </c>
      <c r="G224" s="38"/>
      <c r="H224" s="39"/>
      <c r="I224" s="15">
        <f t="shared" si="25"/>
        <v>8500</v>
      </c>
      <c r="J224" s="16">
        <f>[1]Arkusz6!M223</f>
        <v>0</v>
      </c>
      <c r="K224" s="39"/>
      <c r="L224" s="39"/>
      <c r="M224" s="15">
        <f t="shared" si="26"/>
        <v>0</v>
      </c>
      <c r="N224" s="15">
        <f t="shared" si="27"/>
        <v>8500</v>
      </c>
    </row>
    <row r="225" spans="1:14" ht="15" x14ac:dyDescent="0.25">
      <c r="A225" s="31"/>
      <c r="B225" s="91"/>
      <c r="C225" s="33">
        <v>4260</v>
      </c>
      <c r="D225" s="34" t="s">
        <v>80</v>
      </c>
      <c r="E225" s="15">
        <f>[1]Arkusz8!N225</f>
        <v>27000</v>
      </c>
      <c r="F225" s="16">
        <f>[1]Arkusz8!I225</f>
        <v>27000</v>
      </c>
      <c r="G225" s="38"/>
      <c r="H225" s="39"/>
      <c r="I225" s="15">
        <f t="shared" si="25"/>
        <v>27000</v>
      </c>
      <c r="J225" s="16">
        <f>[1]Arkusz6!M224</f>
        <v>0</v>
      </c>
      <c r="K225" s="39"/>
      <c r="L225" s="39"/>
      <c r="M225" s="15">
        <f t="shared" si="26"/>
        <v>0</v>
      </c>
      <c r="N225" s="15">
        <f t="shared" si="27"/>
        <v>27000</v>
      </c>
    </row>
    <row r="226" spans="1:14" ht="15" x14ac:dyDescent="0.25">
      <c r="A226" s="31"/>
      <c r="B226" s="91"/>
      <c r="C226" s="33">
        <v>4270</v>
      </c>
      <c r="D226" s="34" t="s">
        <v>54</v>
      </c>
      <c r="E226" s="15">
        <f>[1]Arkusz8!N226</f>
        <v>1688</v>
      </c>
      <c r="F226" s="16">
        <f>[1]Arkusz8!I226</f>
        <v>1688</v>
      </c>
      <c r="G226" s="38"/>
      <c r="H226" s="39"/>
      <c r="I226" s="15">
        <f t="shared" si="25"/>
        <v>1688</v>
      </c>
      <c r="J226" s="16">
        <f>[1]Arkusz6!M225</f>
        <v>0</v>
      </c>
      <c r="K226" s="39"/>
      <c r="L226" s="39"/>
      <c r="M226" s="15">
        <f t="shared" si="26"/>
        <v>0</v>
      </c>
      <c r="N226" s="15">
        <f t="shared" si="27"/>
        <v>1688</v>
      </c>
    </row>
    <row r="227" spans="1:14" ht="15" x14ac:dyDescent="0.25">
      <c r="A227" s="31"/>
      <c r="B227" s="91"/>
      <c r="C227" s="33">
        <v>4280</v>
      </c>
      <c r="D227" s="34" t="s">
        <v>81</v>
      </c>
      <c r="E227" s="15">
        <f>[1]Arkusz8!N227</f>
        <v>1680</v>
      </c>
      <c r="F227" s="16">
        <f>[1]Arkusz8!I227</f>
        <v>1680</v>
      </c>
      <c r="G227" s="38"/>
      <c r="H227" s="39"/>
      <c r="I227" s="15">
        <f t="shared" si="25"/>
        <v>1680</v>
      </c>
      <c r="J227" s="16">
        <f>[1]Arkusz6!M226</f>
        <v>0</v>
      </c>
      <c r="K227" s="39"/>
      <c r="L227" s="39"/>
      <c r="M227" s="15">
        <f t="shared" si="26"/>
        <v>0</v>
      </c>
      <c r="N227" s="15">
        <f t="shared" si="27"/>
        <v>1680</v>
      </c>
    </row>
    <row r="228" spans="1:14" ht="15" x14ac:dyDescent="0.25">
      <c r="A228" s="31"/>
      <c r="B228" s="91"/>
      <c r="C228" s="33">
        <v>4300</v>
      </c>
      <c r="D228" s="34" t="s">
        <v>72</v>
      </c>
      <c r="E228" s="15">
        <f>[1]Arkusz8!N228</f>
        <v>8000</v>
      </c>
      <c r="F228" s="16">
        <f>[1]Arkusz8!I228</f>
        <v>8000</v>
      </c>
      <c r="G228" s="38"/>
      <c r="H228" s="39"/>
      <c r="I228" s="15">
        <f t="shared" si="25"/>
        <v>8000</v>
      </c>
      <c r="J228" s="16">
        <f>[1]Arkusz6!M227</f>
        <v>0</v>
      </c>
      <c r="K228" s="39"/>
      <c r="L228" s="39"/>
      <c r="M228" s="15">
        <f t="shared" si="26"/>
        <v>0</v>
      </c>
      <c r="N228" s="15">
        <f t="shared" si="27"/>
        <v>8000</v>
      </c>
    </row>
    <row r="229" spans="1:14" ht="26.25" x14ac:dyDescent="0.25">
      <c r="A229" s="31"/>
      <c r="B229" s="91"/>
      <c r="C229" s="33">
        <v>4370</v>
      </c>
      <c r="D229" s="143" t="s">
        <v>84</v>
      </c>
      <c r="E229" s="15">
        <f>[1]Arkusz8!N229</f>
        <v>1000</v>
      </c>
      <c r="F229" s="16">
        <f>[1]Arkusz8!I229</f>
        <v>1000</v>
      </c>
      <c r="G229" s="38"/>
      <c r="H229" s="39"/>
      <c r="I229" s="15">
        <f t="shared" si="25"/>
        <v>1000</v>
      </c>
      <c r="J229" s="16">
        <f>[1]Arkusz6!M228</f>
        <v>0</v>
      </c>
      <c r="K229" s="39"/>
      <c r="L229" s="39"/>
      <c r="M229" s="15">
        <f t="shared" si="26"/>
        <v>0</v>
      </c>
      <c r="N229" s="15">
        <f t="shared" si="27"/>
        <v>1000</v>
      </c>
    </row>
    <row r="230" spans="1:14" ht="15" x14ac:dyDescent="0.25">
      <c r="A230" s="31"/>
      <c r="B230" s="91"/>
      <c r="C230" s="33">
        <v>4410</v>
      </c>
      <c r="D230" s="34" t="s">
        <v>104</v>
      </c>
      <c r="E230" s="15">
        <f>[1]Arkusz8!N230</f>
        <v>500</v>
      </c>
      <c r="F230" s="16">
        <f>[1]Arkusz8!I230</f>
        <v>500</v>
      </c>
      <c r="G230" s="38"/>
      <c r="H230" s="39"/>
      <c r="I230" s="15">
        <f t="shared" si="25"/>
        <v>500</v>
      </c>
      <c r="J230" s="16">
        <f>[1]Arkusz6!M229</f>
        <v>0</v>
      </c>
      <c r="K230" s="39"/>
      <c r="L230" s="39"/>
      <c r="M230" s="15">
        <f t="shared" si="26"/>
        <v>0</v>
      </c>
      <c r="N230" s="15">
        <f t="shared" si="27"/>
        <v>500</v>
      </c>
    </row>
    <row r="231" spans="1:14" ht="15" x14ac:dyDescent="0.25">
      <c r="A231" s="31"/>
      <c r="B231" s="91"/>
      <c r="C231" s="33">
        <v>4430</v>
      </c>
      <c r="D231" s="34" t="s">
        <v>45</v>
      </c>
      <c r="E231" s="15">
        <f>[1]Arkusz8!N231</f>
        <v>800</v>
      </c>
      <c r="F231" s="16">
        <f>[1]Arkusz8!I231</f>
        <v>800</v>
      </c>
      <c r="G231" s="38"/>
      <c r="H231" s="39"/>
      <c r="I231" s="15">
        <f t="shared" si="25"/>
        <v>800</v>
      </c>
      <c r="J231" s="16">
        <f>[1]Arkusz6!M230</f>
        <v>0</v>
      </c>
      <c r="K231" s="39"/>
      <c r="L231" s="39"/>
      <c r="M231" s="15">
        <f t="shared" si="26"/>
        <v>0</v>
      </c>
      <c r="N231" s="15">
        <f t="shared" si="27"/>
        <v>800</v>
      </c>
    </row>
    <row r="232" spans="1:14" ht="15" x14ac:dyDescent="0.25">
      <c r="A232" s="31"/>
      <c r="B232" s="63"/>
      <c r="C232" s="33">
        <v>4440</v>
      </c>
      <c r="D232" s="34" t="s">
        <v>127</v>
      </c>
      <c r="E232" s="15">
        <f>[1]Arkusz8!N232</f>
        <v>26877</v>
      </c>
      <c r="F232" s="16">
        <f>[1]Arkusz8!I232</f>
        <v>26877</v>
      </c>
      <c r="G232" s="38"/>
      <c r="H232" s="39"/>
      <c r="I232" s="15">
        <f t="shared" si="25"/>
        <v>26877</v>
      </c>
      <c r="J232" s="16">
        <f>[1]Arkusz6!M231</f>
        <v>0</v>
      </c>
      <c r="K232" s="39"/>
      <c r="L232" s="39"/>
      <c r="M232" s="15">
        <f t="shared" si="26"/>
        <v>0</v>
      </c>
      <c r="N232" s="15">
        <f t="shared" si="27"/>
        <v>26877</v>
      </c>
    </row>
    <row r="233" spans="1:14" ht="15" x14ac:dyDescent="0.25">
      <c r="A233" s="31"/>
      <c r="B233" s="91"/>
      <c r="C233" s="33"/>
      <c r="D233" s="34"/>
      <c r="E233" s="15"/>
      <c r="F233" s="16"/>
      <c r="G233" s="38"/>
      <c r="H233" s="39"/>
      <c r="I233" s="15"/>
      <c r="J233" s="16"/>
      <c r="K233" s="39"/>
      <c r="L233" s="39"/>
      <c r="M233" s="15"/>
      <c r="N233" s="15"/>
    </row>
    <row r="234" spans="1:14" ht="15.75" thickBot="1" x14ac:dyDescent="0.3">
      <c r="A234" s="172"/>
      <c r="B234" s="140">
        <v>80110</v>
      </c>
      <c r="C234" s="56"/>
      <c r="D234" s="57" t="s">
        <v>133</v>
      </c>
      <c r="E234" s="15">
        <f>[1]Arkusz8!N234</f>
        <v>1673170.82</v>
      </c>
      <c r="F234" s="16">
        <f>[1]Arkusz8!I234</f>
        <v>1673170.82</v>
      </c>
      <c r="G234" s="42">
        <f>SUM(G235:G253)</f>
        <v>16300</v>
      </c>
      <c r="H234" s="43">
        <f>SUM(H235:H253)</f>
        <v>0</v>
      </c>
      <c r="I234" s="15">
        <f t="shared" si="25"/>
        <v>1689470.82</v>
      </c>
      <c r="J234" s="16">
        <f>[1]Arkusz6!M233</f>
        <v>0</v>
      </c>
      <c r="K234" s="43"/>
      <c r="L234" s="43"/>
      <c r="M234" s="15">
        <f t="shared" si="26"/>
        <v>0</v>
      </c>
      <c r="N234" s="15">
        <f t="shared" si="27"/>
        <v>1689470.82</v>
      </c>
    </row>
    <row r="235" spans="1:14" ht="15" x14ac:dyDescent="0.25">
      <c r="A235" s="106"/>
      <c r="B235" s="107"/>
      <c r="C235" s="58"/>
      <c r="D235" s="60" t="s">
        <v>119</v>
      </c>
      <c r="E235" s="15"/>
      <c r="F235" s="16"/>
      <c r="G235" s="61"/>
      <c r="H235" s="62"/>
      <c r="I235" s="15"/>
      <c r="J235" s="16"/>
      <c r="K235" s="62"/>
      <c r="L235" s="62"/>
      <c r="M235" s="15"/>
      <c r="N235" s="15"/>
    </row>
    <row r="236" spans="1:14" ht="15" x14ac:dyDescent="0.25">
      <c r="A236" s="31"/>
      <c r="B236" s="107"/>
      <c r="C236" s="58"/>
      <c r="D236" s="60" t="s">
        <v>120</v>
      </c>
      <c r="E236" s="15"/>
      <c r="F236" s="16"/>
      <c r="G236" s="61"/>
      <c r="H236" s="62"/>
      <c r="I236" s="15"/>
      <c r="J236" s="16"/>
      <c r="K236" s="62"/>
      <c r="L236" s="62"/>
      <c r="M236" s="15"/>
      <c r="N236" s="15"/>
    </row>
    <row r="237" spans="1:14" ht="15" x14ac:dyDescent="0.25">
      <c r="A237" s="31"/>
      <c r="B237" s="107"/>
      <c r="C237" s="58">
        <v>2590</v>
      </c>
      <c r="D237" s="60" t="s">
        <v>121</v>
      </c>
      <c r="E237" s="15">
        <f>[1]Arkusz8!N237</f>
        <v>403263.82</v>
      </c>
      <c r="F237" s="16">
        <f>[1]Arkusz8!I237</f>
        <v>403263.82</v>
      </c>
      <c r="G237" s="61"/>
      <c r="H237" s="62"/>
      <c r="I237" s="15">
        <f t="shared" ref="I237:I300" si="28">F237+G237-H237</f>
        <v>403263.82</v>
      </c>
      <c r="J237" s="16">
        <f>[1]Arkusz6!M236</f>
        <v>0</v>
      </c>
      <c r="K237" s="62"/>
      <c r="L237" s="62"/>
      <c r="M237" s="15">
        <f t="shared" ref="M237:M300" si="29">J237+K237-L237</f>
        <v>0</v>
      </c>
      <c r="N237" s="15">
        <f t="shared" ref="N237:N300" si="30">I237+M237</f>
        <v>403263.82</v>
      </c>
    </row>
    <row r="238" spans="1:14" ht="15" x14ac:dyDescent="0.25">
      <c r="A238" s="31"/>
      <c r="B238" s="107"/>
      <c r="C238" s="58">
        <v>3020</v>
      </c>
      <c r="D238" s="141" t="s">
        <v>74</v>
      </c>
      <c r="E238" s="15">
        <f>[1]Arkusz8!N238</f>
        <v>79868</v>
      </c>
      <c r="F238" s="16">
        <f>[1]Arkusz8!I238</f>
        <v>79868</v>
      </c>
      <c r="G238" s="61"/>
      <c r="H238" s="62"/>
      <c r="I238" s="15">
        <f t="shared" si="28"/>
        <v>79868</v>
      </c>
      <c r="J238" s="16">
        <f>[1]Arkusz6!M237</f>
        <v>0</v>
      </c>
      <c r="K238" s="62"/>
      <c r="L238" s="62"/>
      <c r="M238" s="15">
        <f t="shared" si="29"/>
        <v>0</v>
      </c>
      <c r="N238" s="15">
        <f t="shared" si="30"/>
        <v>79868</v>
      </c>
    </row>
    <row r="239" spans="1:14" ht="15" x14ac:dyDescent="0.25">
      <c r="A239" s="31"/>
      <c r="B239" s="91"/>
      <c r="C239" s="33">
        <v>4010</v>
      </c>
      <c r="D239" s="34" t="s">
        <v>134</v>
      </c>
      <c r="E239" s="15">
        <f>[1]Arkusz8!N239</f>
        <v>763131</v>
      </c>
      <c r="F239" s="16">
        <f>[1]Arkusz8!I239</f>
        <v>763131</v>
      </c>
      <c r="G239" s="38">
        <v>13200</v>
      </c>
      <c r="H239" s="39"/>
      <c r="I239" s="15">
        <f t="shared" si="28"/>
        <v>776331</v>
      </c>
      <c r="J239" s="16">
        <f>[1]Arkusz6!M238</f>
        <v>0</v>
      </c>
      <c r="K239" s="39"/>
      <c r="L239" s="39"/>
      <c r="M239" s="15">
        <f t="shared" si="29"/>
        <v>0</v>
      </c>
      <c r="N239" s="15">
        <f t="shared" si="30"/>
        <v>776331</v>
      </c>
    </row>
    <row r="240" spans="1:14" ht="15" x14ac:dyDescent="0.25">
      <c r="A240" s="31"/>
      <c r="B240" s="91"/>
      <c r="C240" s="33">
        <v>4040</v>
      </c>
      <c r="D240" s="34" t="s">
        <v>123</v>
      </c>
      <c r="E240" s="15">
        <f>[1]Arkusz8!N240</f>
        <v>58794</v>
      </c>
      <c r="F240" s="16">
        <f>[1]Arkusz8!I240</f>
        <v>58794</v>
      </c>
      <c r="G240" s="38"/>
      <c r="H240" s="39"/>
      <c r="I240" s="15">
        <f t="shared" si="28"/>
        <v>58794</v>
      </c>
      <c r="J240" s="16">
        <f>[1]Arkusz6!M239</f>
        <v>0</v>
      </c>
      <c r="K240" s="39"/>
      <c r="L240" s="39"/>
      <c r="M240" s="15">
        <f t="shared" si="29"/>
        <v>0</v>
      </c>
      <c r="N240" s="15">
        <f t="shared" si="30"/>
        <v>58794</v>
      </c>
    </row>
    <row r="241" spans="1:14" ht="15" x14ac:dyDescent="0.25">
      <c r="A241" s="31"/>
      <c r="B241" s="91"/>
      <c r="C241" s="33">
        <v>4110</v>
      </c>
      <c r="D241" s="34" t="s">
        <v>40</v>
      </c>
      <c r="E241" s="15">
        <f>[1]Arkusz8!N241</f>
        <v>150830</v>
      </c>
      <c r="F241" s="16">
        <f>[1]Arkusz8!I241</f>
        <v>150830</v>
      </c>
      <c r="G241" s="38"/>
      <c r="H241" s="39"/>
      <c r="I241" s="15">
        <f t="shared" si="28"/>
        <v>150830</v>
      </c>
      <c r="J241" s="16">
        <f>[1]Arkusz6!M240</f>
        <v>0</v>
      </c>
      <c r="K241" s="39"/>
      <c r="L241" s="39"/>
      <c r="M241" s="15">
        <f t="shared" si="29"/>
        <v>0</v>
      </c>
      <c r="N241" s="15">
        <f t="shared" si="30"/>
        <v>150830</v>
      </c>
    </row>
    <row r="242" spans="1:14" ht="15" x14ac:dyDescent="0.25">
      <c r="A242" s="31"/>
      <c r="B242" s="91"/>
      <c r="C242" s="33">
        <v>4120</v>
      </c>
      <c r="D242" s="34" t="s">
        <v>41</v>
      </c>
      <c r="E242" s="15">
        <f>[1]Arkusz8!N242</f>
        <v>21500</v>
      </c>
      <c r="F242" s="16">
        <f>[1]Arkusz8!I242</f>
        <v>21500</v>
      </c>
      <c r="G242" s="38"/>
      <c r="H242" s="39"/>
      <c r="I242" s="15">
        <f t="shared" si="28"/>
        <v>21500</v>
      </c>
      <c r="J242" s="16">
        <f>[1]Arkusz6!M241</f>
        <v>0</v>
      </c>
      <c r="K242" s="39"/>
      <c r="L242" s="39"/>
      <c r="M242" s="15">
        <f t="shared" si="29"/>
        <v>0</v>
      </c>
      <c r="N242" s="15">
        <f t="shared" si="30"/>
        <v>21500</v>
      </c>
    </row>
    <row r="243" spans="1:14" ht="15" x14ac:dyDescent="0.25">
      <c r="A243" s="31"/>
      <c r="B243" s="91"/>
      <c r="C243" s="33">
        <v>4210</v>
      </c>
      <c r="D243" s="34" t="s">
        <v>135</v>
      </c>
      <c r="E243" s="15">
        <f>[1]Arkusz8!N243</f>
        <v>10000</v>
      </c>
      <c r="F243" s="16">
        <f>[1]Arkusz8!I243</f>
        <v>10000</v>
      </c>
      <c r="G243" s="38"/>
      <c r="H243" s="39"/>
      <c r="I243" s="15">
        <f t="shared" si="28"/>
        <v>10000</v>
      </c>
      <c r="J243" s="16">
        <f>[1]Arkusz6!M242</f>
        <v>0</v>
      </c>
      <c r="K243" s="39"/>
      <c r="L243" s="39"/>
      <c r="M243" s="15">
        <f t="shared" si="29"/>
        <v>0</v>
      </c>
      <c r="N243" s="15">
        <f t="shared" si="30"/>
        <v>10000</v>
      </c>
    </row>
    <row r="244" spans="1:14" ht="15" x14ac:dyDescent="0.25">
      <c r="A244" s="31"/>
      <c r="B244" s="91"/>
      <c r="C244" s="33">
        <v>4240</v>
      </c>
      <c r="D244" s="139" t="s">
        <v>71</v>
      </c>
      <c r="E244" s="15">
        <f>[1]Arkusz8!N244</f>
        <v>1500</v>
      </c>
      <c r="F244" s="16">
        <f>[1]Arkusz8!I244</f>
        <v>1500</v>
      </c>
      <c r="G244" s="38"/>
      <c r="H244" s="39"/>
      <c r="I244" s="15">
        <f t="shared" si="28"/>
        <v>1500</v>
      </c>
      <c r="J244" s="16">
        <f>[1]Arkusz6!M243</f>
        <v>0</v>
      </c>
      <c r="K244" s="39"/>
      <c r="L244" s="39"/>
      <c r="M244" s="15">
        <f t="shared" si="29"/>
        <v>0</v>
      </c>
      <c r="N244" s="15">
        <f t="shared" si="30"/>
        <v>1500</v>
      </c>
    </row>
    <row r="245" spans="1:14" ht="15" x14ac:dyDescent="0.25">
      <c r="A245" s="31"/>
      <c r="B245" s="91"/>
      <c r="C245" s="33">
        <v>4260</v>
      </c>
      <c r="D245" s="34" t="s">
        <v>80</v>
      </c>
      <c r="E245" s="15">
        <f>[1]Arkusz8!N245</f>
        <v>70000</v>
      </c>
      <c r="F245" s="16">
        <f>[1]Arkusz8!I245</f>
        <v>70000</v>
      </c>
      <c r="G245" s="38"/>
      <c r="H245" s="39"/>
      <c r="I245" s="15">
        <f t="shared" si="28"/>
        <v>70000</v>
      </c>
      <c r="J245" s="16">
        <f>[1]Arkusz6!M244</f>
        <v>0</v>
      </c>
      <c r="K245" s="39"/>
      <c r="L245" s="39"/>
      <c r="M245" s="15">
        <f t="shared" si="29"/>
        <v>0</v>
      </c>
      <c r="N245" s="15">
        <f t="shared" si="30"/>
        <v>70000</v>
      </c>
    </row>
    <row r="246" spans="1:14" ht="15" x14ac:dyDescent="0.25">
      <c r="A246" s="31"/>
      <c r="B246" s="91"/>
      <c r="C246" s="33">
        <v>4270</v>
      </c>
      <c r="D246" s="34" t="s">
        <v>54</v>
      </c>
      <c r="E246" s="15">
        <f>[1]Arkusz8!N246</f>
        <v>44100</v>
      </c>
      <c r="F246" s="16">
        <f>[1]Arkusz8!I246</f>
        <v>44100</v>
      </c>
      <c r="G246" s="38"/>
      <c r="H246" s="39"/>
      <c r="I246" s="15">
        <f t="shared" si="28"/>
        <v>44100</v>
      </c>
      <c r="J246" s="16">
        <f>[1]Arkusz6!M245</f>
        <v>0</v>
      </c>
      <c r="K246" s="39"/>
      <c r="L246" s="39"/>
      <c r="M246" s="15">
        <f t="shared" si="29"/>
        <v>0</v>
      </c>
      <c r="N246" s="15">
        <f t="shared" si="30"/>
        <v>44100</v>
      </c>
    </row>
    <row r="247" spans="1:14" ht="15" x14ac:dyDescent="0.25">
      <c r="A247" s="31"/>
      <c r="B247" s="91"/>
      <c r="C247" s="33">
        <v>4280</v>
      </c>
      <c r="D247" s="34" t="s">
        <v>81</v>
      </c>
      <c r="E247" s="15">
        <f>[1]Arkusz8!N247</f>
        <v>2760</v>
      </c>
      <c r="F247" s="16">
        <f>[1]Arkusz8!I247</f>
        <v>2760</v>
      </c>
      <c r="G247" s="38"/>
      <c r="H247" s="39"/>
      <c r="I247" s="15">
        <f t="shared" si="28"/>
        <v>2760</v>
      </c>
      <c r="J247" s="16">
        <f>[1]Arkusz6!M246</f>
        <v>0</v>
      </c>
      <c r="K247" s="39"/>
      <c r="L247" s="39"/>
      <c r="M247" s="15">
        <f t="shared" si="29"/>
        <v>0</v>
      </c>
      <c r="N247" s="15">
        <f t="shared" si="30"/>
        <v>2760</v>
      </c>
    </row>
    <row r="248" spans="1:14" ht="15" x14ac:dyDescent="0.25">
      <c r="A248" s="31"/>
      <c r="B248" s="91"/>
      <c r="C248" s="33">
        <v>4300</v>
      </c>
      <c r="D248" s="34" t="s">
        <v>72</v>
      </c>
      <c r="E248" s="15">
        <f>[1]Arkusz8!N248</f>
        <v>13670</v>
      </c>
      <c r="F248" s="16">
        <f>[1]Arkusz8!I248</f>
        <v>13670</v>
      </c>
      <c r="G248" s="38">
        <v>3100</v>
      </c>
      <c r="H248" s="39"/>
      <c r="I248" s="15">
        <f t="shared" si="28"/>
        <v>16770</v>
      </c>
      <c r="J248" s="16">
        <f>[1]Arkusz6!M247</f>
        <v>0</v>
      </c>
      <c r="K248" s="39"/>
      <c r="L248" s="39"/>
      <c r="M248" s="15">
        <f t="shared" si="29"/>
        <v>0</v>
      </c>
      <c r="N248" s="15">
        <f t="shared" si="30"/>
        <v>16770</v>
      </c>
    </row>
    <row r="249" spans="1:14" ht="15" x14ac:dyDescent="0.25">
      <c r="A249" s="31"/>
      <c r="B249" s="91"/>
      <c r="C249" s="33">
        <v>4350</v>
      </c>
      <c r="D249" s="34" t="s">
        <v>82</v>
      </c>
      <c r="E249" s="15">
        <f>[1]Arkusz8!N249</f>
        <v>1405</v>
      </c>
      <c r="F249" s="16">
        <f>[1]Arkusz8!I249</f>
        <v>1405</v>
      </c>
      <c r="G249" s="38"/>
      <c r="H249" s="39"/>
      <c r="I249" s="15">
        <f t="shared" si="28"/>
        <v>1405</v>
      </c>
      <c r="J249" s="16">
        <f>[1]Arkusz6!M248</f>
        <v>0</v>
      </c>
      <c r="K249" s="39"/>
      <c r="L249" s="39"/>
      <c r="M249" s="15">
        <f t="shared" si="29"/>
        <v>0</v>
      </c>
      <c r="N249" s="15">
        <f t="shared" si="30"/>
        <v>1405</v>
      </c>
    </row>
    <row r="250" spans="1:14" ht="26.25" x14ac:dyDescent="0.25">
      <c r="A250" s="31"/>
      <c r="B250" s="91"/>
      <c r="C250" s="33">
        <v>4370</v>
      </c>
      <c r="D250" s="143" t="s">
        <v>84</v>
      </c>
      <c r="E250" s="15">
        <f>[1]Arkusz8!N250</f>
        <v>1500</v>
      </c>
      <c r="F250" s="16">
        <f>[1]Arkusz8!I250</f>
        <v>1500</v>
      </c>
      <c r="G250" s="38"/>
      <c r="H250" s="39"/>
      <c r="I250" s="15">
        <f t="shared" si="28"/>
        <v>1500</v>
      </c>
      <c r="J250" s="16">
        <f>[1]Arkusz6!M249</f>
        <v>0</v>
      </c>
      <c r="K250" s="39"/>
      <c r="L250" s="39"/>
      <c r="M250" s="15">
        <f t="shared" si="29"/>
        <v>0</v>
      </c>
      <c r="N250" s="15">
        <f t="shared" si="30"/>
        <v>1500</v>
      </c>
    </row>
    <row r="251" spans="1:14" ht="15" x14ac:dyDescent="0.25">
      <c r="A251" s="31"/>
      <c r="B251" s="91"/>
      <c r="C251" s="33">
        <v>4410</v>
      </c>
      <c r="D251" s="34" t="s">
        <v>85</v>
      </c>
      <c r="E251" s="15">
        <f>[1]Arkusz8!N251</f>
        <v>1800</v>
      </c>
      <c r="F251" s="16">
        <f>[1]Arkusz8!I251</f>
        <v>1800</v>
      </c>
      <c r="G251" s="38"/>
      <c r="H251" s="39"/>
      <c r="I251" s="15">
        <f t="shared" si="28"/>
        <v>1800</v>
      </c>
      <c r="J251" s="16">
        <f>[1]Arkusz6!M250</f>
        <v>0</v>
      </c>
      <c r="K251" s="39"/>
      <c r="L251" s="39"/>
      <c r="M251" s="15">
        <f t="shared" si="29"/>
        <v>0</v>
      </c>
      <c r="N251" s="15">
        <f t="shared" si="30"/>
        <v>1800</v>
      </c>
    </row>
    <row r="252" spans="1:14" ht="15" x14ac:dyDescent="0.25">
      <c r="A252" s="31"/>
      <c r="B252" s="91"/>
      <c r="C252" s="33">
        <v>4430</v>
      </c>
      <c r="D252" s="34" t="s">
        <v>45</v>
      </c>
      <c r="E252" s="15">
        <f>[1]Arkusz8!N252</f>
        <v>1560</v>
      </c>
      <c r="F252" s="16">
        <f>[1]Arkusz8!I252</f>
        <v>1560</v>
      </c>
      <c r="G252" s="38"/>
      <c r="H252" s="39"/>
      <c r="I252" s="15">
        <f t="shared" si="28"/>
        <v>1560</v>
      </c>
      <c r="J252" s="16">
        <f>[1]Arkusz6!M251</f>
        <v>0</v>
      </c>
      <c r="K252" s="39"/>
      <c r="L252" s="39"/>
      <c r="M252" s="15">
        <f t="shared" si="29"/>
        <v>0</v>
      </c>
      <c r="N252" s="15">
        <f t="shared" si="30"/>
        <v>1560</v>
      </c>
    </row>
    <row r="253" spans="1:14" ht="15" x14ac:dyDescent="0.25">
      <c r="A253" s="31"/>
      <c r="B253" s="91"/>
      <c r="C253" s="33">
        <v>4440</v>
      </c>
      <c r="D253" s="34" t="s">
        <v>127</v>
      </c>
      <c r="E253" s="15">
        <f>[1]Arkusz8!N253</f>
        <v>47489</v>
      </c>
      <c r="F253" s="16">
        <f>[1]Arkusz8!I253</f>
        <v>47489</v>
      </c>
      <c r="G253" s="38"/>
      <c r="H253" s="39"/>
      <c r="I253" s="15">
        <f t="shared" si="28"/>
        <v>47489</v>
      </c>
      <c r="J253" s="16">
        <f>[1]Arkusz6!M252</f>
        <v>0</v>
      </c>
      <c r="K253" s="39"/>
      <c r="L253" s="39"/>
      <c r="M253" s="15">
        <f t="shared" si="29"/>
        <v>0</v>
      </c>
      <c r="N253" s="15">
        <f t="shared" si="30"/>
        <v>47489</v>
      </c>
    </row>
    <row r="254" spans="1:14" ht="15" x14ac:dyDescent="0.25">
      <c r="A254" s="31"/>
      <c r="B254" s="91"/>
      <c r="C254" s="33"/>
      <c r="D254" s="34"/>
      <c r="E254" s="15"/>
      <c r="F254" s="16"/>
      <c r="G254" s="38"/>
      <c r="H254" s="39"/>
      <c r="I254" s="15"/>
      <c r="J254" s="16"/>
      <c r="K254" s="39"/>
      <c r="L254" s="39"/>
      <c r="M254" s="15"/>
      <c r="N254" s="15"/>
    </row>
    <row r="255" spans="1:14" ht="15.75" thickBot="1" x14ac:dyDescent="0.3">
      <c r="A255" s="172"/>
      <c r="B255" s="140">
        <v>80113</v>
      </c>
      <c r="C255" s="56"/>
      <c r="D255" s="57" t="s">
        <v>136</v>
      </c>
      <c r="E255" s="15">
        <f>[1]Arkusz8!N255</f>
        <v>205209</v>
      </c>
      <c r="F255" s="16">
        <f>[1]Arkusz8!I255</f>
        <v>205209</v>
      </c>
      <c r="G255" s="42">
        <f>SUM(G256:G271)</f>
        <v>187</v>
      </c>
      <c r="H255" s="43">
        <f>SUM(H256:H271)</f>
        <v>0</v>
      </c>
      <c r="I255" s="15">
        <f t="shared" si="28"/>
        <v>205396</v>
      </c>
      <c r="J255" s="16">
        <f>[1]Arkusz6!M254</f>
        <v>0</v>
      </c>
      <c r="K255" s="43"/>
      <c r="L255" s="43"/>
      <c r="M255" s="15">
        <f t="shared" si="29"/>
        <v>0</v>
      </c>
      <c r="N255" s="15">
        <f t="shared" si="30"/>
        <v>205396</v>
      </c>
    </row>
    <row r="256" spans="1:14" ht="15" x14ac:dyDescent="0.25">
      <c r="A256" s="106"/>
      <c r="B256" s="107"/>
      <c r="C256" s="58">
        <v>3020</v>
      </c>
      <c r="D256" s="141" t="s">
        <v>74</v>
      </c>
      <c r="E256" s="15">
        <f>[1]Arkusz8!N256</f>
        <v>170</v>
      </c>
      <c r="F256" s="16">
        <f>[1]Arkusz8!I256</f>
        <v>170</v>
      </c>
      <c r="G256" s="61"/>
      <c r="H256" s="62"/>
      <c r="I256" s="15">
        <f t="shared" si="28"/>
        <v>170</v>
      </c>
      <c r="J256" s="16">
        <f>[1]Arkusz6!M255</f>
        <v>0</v>
      </c>
      <c r="K256" s="62"/>
      <c r="L256" s="62"/>
      <c r="M256" s="15">
        <f t="shared" si="29"/>
        <v>0</v>
      </c>
      <c r="N256" s="15">
        <f t="shared" si="30"/>
        <v>170</v>
      </c>
    </row>
    <row r="257" spans="1:14" ht="15" x14ac:dyDescent="0.25">
      <c r="A257" s="106"/>
      <c r="B257" s="107"/>
      <c r="C257" s="33">
        <v>3030</v>
      </c>
      <c r="D257" s="34" t="s">
        <v>100</v>
      </c>
      <c r="E257" s="15">
        <f>[1]Arkusz8!N257</f>
        <v>9240</v>
      </c>
      <c r="F257" s="16">
        <f>[1]Arkusz8!I257</f>
        <v>9240</v>
      </c>
      <c r="G257" s="61"/>
      <c r="H257" s="62"/>
      <c r="I257" s="15">
        <f t="shared" si="28"/>
        <v>9240</v>
      </c>
      <c r="J257" s="16">
        <f>[1]Arkusz6!M256</f>
        <v>0</v>
      </c>
      <c r="K257" s="62"/>
      <c r="L257" s="62"/>
      <c r="M257" s="15">
        <f t="shared" si="29"/>
        <v>0</v>
      </c>
      <c r="N257" s="15">
        <f t="shared" si="30"/>
        <v>9240</v>
      </c>
    </row>
    <row r="258" spans="1:14" ht="15" x14ac:dyDescent="0.25">
      <c r="A258" s="31"/>
      <c r="B258" s="91"/>
      <c r="C258" s="33">
        <v>4010</v>
      </c>
      <c r="D258" s="34" t="s">
        <v>137</v>
      </c>
      <c r="E258" s="15">
        <f>[1]Arkusz8!N258</f>
        <v>39263</v>
      </c>
      <c r="F258" s="16">
        <f>[1]Arkusz8!I258</f>
        <v>39263</v>
      </c>
      <c r="G258" s="38"/>
      <c r="H258" s="39"/>
      <c r="I258" s="15">
        <f t="shared" si="28"/>
        <v>39263</v>
      </c>
      <c r="J258" s="16">
        <f>[1]Arkusz6!M257</f>
        <v>0</v>
      </c>
      <c r="K258" s="39"/>
      <c r="L258" s="39"/>
      <c r="M258" s="15">
        <f t="shared" si="29"/>
        <v>0</v>
      </c>
      <c r="N258" s="15">
        <f t="shared" si="30"/>
        <v>39263</v>
      </c>
    </row>
    <row r="259" spans="1:14" ht="15" x14ac:dyDescent="0.25">
      <c r="A259" s="31"/>
      <c r="B259" s="91"/>
      <c r="C259" s="33">
        <v>4040</v>
      </c>
      <c r="D259" s="34" t="s">
        <v>123</v>
      </c>
      <c r="E259" s="15">
        <f>[1]Arkusz8!N259</f>
        <v>3074</v>
      </c>
      <c r="F259" s="16">
        <f>[1]Arkusz8!I259</f>
        <v>3074</v>
      </c>
      <c r="G259" s="38"/>
      <c r="H259" s="39"/>
      <c r="I259" s="15">
        <f t="shared" si="28"/>
        <v>3074</v>
      </c>
      <c r="J259" s="16">
        <f>[1]Arkusz6!M258</f>
        <v>0</v>
      </c>
      <c r="K259" s="39"/>
      <c r="L259" s="39"/>
      <c r="M259" s="15">
        <f t="shared" si="29"/>
        <v>0</v>
      </c>
      <c r="N259" s="15">
        <f t="shared" si="30"/>
        <v>3074</v>
      </c>
    </row>
    <row r="260" spans="1:14" ht="15" x14ac:dyDescent="0.25">
      <c r="A260" s="31"/>
      <c r="B260" s="91"/>
      <c r="C260" s="33">
        <v>4110</v>
      </c>
      <c r="D260" s="34" t="s">
        <v>138</v>
      </c>
      <c r="E260" s="15">
        <f>[1]Arkusz8!N260</f>
        <v>7277</v>
      </c>
      <c r="F260" s="16">
        <f>[1]Arkusz8!I260</f>
        <v>7277</v>
      </c>
      <c r="G260" s="38"/>
      <c r="H260" s="39"/>
      <c r="I260" s="15">
        <f t="shared" si="28"/>
        <v>7277</v>
      </c>
      <c r="J260" s="16">
        <f>[1]Arkusz6!M259</f>
        <v>0</v>
      </c>
      <c r="K260" s="39"/>
      <c r="L260" s="39"/>
      <c r="M260" s="15">
        <f t="shared" si="29"/>
        <v>0</v>
      </c>
      <c r="N260" s="15">
        <f t="shared" si="30"/>
        <v>7277</v>
      </c>
    </row>
    <row r="261" spans="1:14" ht="15" x14ac:dyDescent="0.25">
      <c r="A261" s="31"/>
      <c r="B261" s="91"/>
      <c r="C261" s="33">
        <v>4120</v>
      </c>
      <c r="D261" s="34" t="s">
        <v>139</v>
      </c>
      <c r="E261" s="15">
        <f>[1]Arkusz8!N261</f>
        <v>1037</v>
      </c>
      <c r="F261" s="16">
        <f>[1]Arkusz8!I261</f>
        <v>1037</v>
      </c>
      <c r="G261" s="38"/>
      <c r="H261" s="39"/>
      <c r="I261" s="15">
        <f t="shared" si="28"/>
        <v>1037</v>
      </c>
      <c r="J261" s="16">
        <f>[1]Arkusz6!M260</f>
        <v>0</v>
      </c>
      <c r="K261" s="39"/>
      <c r="L261" s="39"/>
      <c r="M261" s="15">
        <f t="shared" si="29"/>
        <v>0</v>
      </c>
      <c r="N261" s="15">
        <f t="shared" si="30"/>
        <v>1037</v>
      </c>
    </row>
    <row r="262" spans="1:14" ht="15" x14ac:dyDescent="0.25">
      <c r="A262" s="31"/>
      <c r="B262" s="91"/>
      <c r="C262" s="33">
        <v>4210</v>
      </c>
      <c r="D262" s="34" t="s">
        <v>140</v>
      </c>
      <c r="E262" s="15">
        <f>[1]Arkusz8!N262</f>
        <v>52658</v>
      </c>
      <c r="F262" s="16">
        <f>[1]Arkusz8!I262</f>
        <v>52658</v>
      </c>
      <c r="G262" s="38"/>
      <c r="H262" s="39"/>
      <c r="I262" s="15">
        <f t="shared" si="28"/>
        <v>52658</v>
      </c>
      <c r="J262" s="16">
        <f>[1]Arkusz6!M261</f>
        <v>0</v>
      </c>
      <c r="K262" s="39"/>
      <c r="L262" s="39"/>
      <c r="M262" s="15">
        <f t="shared" si="29"/>
        <v>0</v>
      </c>
      <c r="N262" s="15">
        <f t="shared" si="30"/>
        <v>52658</v>
      </c>
    </row>
    <row r="263" spans="1:14" ht="15" x14ac:dyDescent="0.25">
      <c r="A263" s="31"/>
      <c r="B263" s="91"/>
      <c r="C263" s="33">
        <v>4270</v>
      </c>
      <c r="D263" s="34" t="s">
        <v>141</v>
      </c>
      <c r="E263" s="15">
        <f>[1]Arkusz8!N263</f>
        <v>3000</v>
      </c>
      <c r="F263" s="16">
        <f>[1]Arkusz8!I263</f>
        <v>3000</v>
      </c>
      <c r="G263" s="38"/>
      <c r="H263" s="39"/>
      <c r="I263" s="15">
        <f t="shared" si="28"/>
        <v>3000</v>
      </c>
      <c r="J263" s="16">
        <f>[1]Arkusz6!M262</f>
        <v>0</v>
      </c>
      <c r="K263" s="39"/>
      <c r="L263" s="39"/>
      <c r="M263" s="15">
        <f t="shared" si="29"/>
        <v>0</v>
      </c>
      <c r="N263" s="15">
        <f t="shared" si="30"/>
        <v>3000</v>
      </c>
    </row>
    <row r="264" spans="1:14" ht="15" x14ac:dyDescent="0.25">
      <c r="A264" s="31"/>
      <c r="B264" s="91"/>
      <c r="C264" s="33">
        <v>4280</v>
      </c>
      <c r="D264" s="34" t="s">
        <v>142</v>
      </c>
      <c r="E264" s="15">
        <f>[1]Arkusz8!N264</f>
        <v>120</v>
      </c>
      <c r="F264" s="16">
        <f>[1]Arkusz8!I264</f>
        <v>120</v>
      </c>
      <c r="G264" s="38"/>
      <c r="H264" s="39"/>
      <c r="I264" s="15">
        <f t="shared" si="28"/>
        <v>120</v>
      </c>
      <c r="J264" s="16">
        <f>[1]Arkusz6!M263</f>
        <v>0</v>
      </c>
      <c r="K264" s="39"/>
      <c r="L264" s="39"/>
      <c r="M264" s="15">
        <f t="shared" si="29"/>
        <v>0</v>
      </c>
      <c r="N264" s="15">
        <f t="shared" si="30"/>
        <v>120</v>
      </c>
    </row>
    <row r="265" spans="1:14" ht="15" x14ac:dyDescent="0.25">
      <c r="A265" s="31"/>
      <c r="B265" s="91"/>
      <c r="C265" s="33">
        <v>4300</v>
      </c>
      <c r="D265" s="34" t="s">
        <v>72</v>
      </c>
      <c r="E265" s="15">
        <f>[1]Arkusz8!N265</f>
        <v>81100</v>
      </c>
      <c r="F265" s="16">
        <f>[1]Arkusz8!I265</f>
        <v>81100</v>
      </c>
      <c r="G265" s="38"/>
      <c r="H265" s="39"/>
      <c r="I265" s="15">
        <f t="shared" si="28"/>
        <v>81100</v>
      </c>
      <c r="J265" s="16">
        <f>[1]Arkusz6!M264</f>
        <v>0</v>
      </c>
      <c r="K265" s="39"/>
      <c r="L265" s="39"/>
      <c r="M265" s="15">
        <f t="shared" si="29"/>
        <v>0</v>
      </c>
      <c r="N265" s="15">
        <f t="shared" si="30"/>
        <v>81100</v>
      </c>
    </row>
    <row r="266" spans="1:14" ht="15" x14ac:dyDescent="0.25">
      <c r="A266" s="31"/>
      <c r="B266" s="91"/>
      <c r="C266" s="33">
        <v>4400</v>
      </c>
      <c r="D266" s="34" t="s">
        <v>143</v>
      </c>
      <c r="E266" s="15">
        <f>[1]Arkusz8!N266</f>
        <v>3000</v>
      </c>
      <c r="F266" s="16">
        <f>[1]Arkusz8!I266</f>
        <v>3000</v>
      </c>
      <c r="G266" s="38"/>
      <c r="H266" s="39"/>
      <c r="I266" s="15">
        <f t="shared" si="28"/>
        <v>3000</v>
      </c>
      <c r="J266" s="16">
        <f>[1]Arkusz6!M265</f>
        <v>0</v>
      </c>
      <c r="K266" s="39"/>
      <c r="L266" s="39"/>
      <c r="M266" s="15">
        <f t="shared" si="29"/>
        <v>0</v>
      </c>
      <c r="N266" s="15">
        <f t="shared" si="30"/>
        <v>3000</v>
      </c>
    </row>
    <row r="267" spans="1:14" ht="15" x14ac:dyDescent="0.25">
      <c r="A267" s="31"/>
      <c r="B267" s="91"/>
      <c r="C267" s="33">
        <v>4410</v>
      </c>
      <c r="D267" s="34" t="s">
        <v>85</v>
      </c>
      <c r="E267" s="15">
        <f>[1]Arkusz8!N267</f>
        <v>100</v>
      </c>
      <c r="F267" s="16">
        <f>[1]Arkusz8!I267</f>
        <v>100</v>
      </c>
      <c r="G267" s="38"/>
      <c r="H267" s="39"/>
      <c r="I267" s="15">
        <f t="shared" si="28"/>
        <v>100</v>
      </c>
      <c r="J267" s="16">
        <f>[1]Arkusz6!M266</f>
        <v>0</v>
      </c>
      <c r="K267" s="39"/>
      <c r="L267" s="39"/>
      <c r="M267" s="15">
        <f t="shared" si="29"/>
        <v>0</v>
      </c>
      <c r="N267" s="15">
        <f t="shared" si="30"/>
        <v>100</v>
      </c>
    </row>
    <row r="268" spans="1:14" ht="15" x14ac:dyDescent="0.25">
      <c r="A268" s="31"/>
      <c r="B268" s="91"/>
      <c r="C268" s="33">
        <v>4430</v>
      </c>
      <c r="D268" s="34" t="s">
        <v>45</v>
      </c>
      <c r="E268" s="15">
        <f>[1]Arkusz8!N268</f>
        <v>2300</v>
      </c>
      <c r="F268" s="16">
        <f>[1]Arkusz8!I268</f>
        <v>2300</v>
      </c>
      <c r="G268" s="38">
        <v>187</v>
      </c>
      <c r="H268" s="39"/>
      <c r="I268" s="15">
        <f t="shared" si="28"/>
        <v>2487</v>
      </c>
      <c r="J268" s="16">
        <f>[1]Arkusz6!M267</f>
        <v>0</v>
      </c>
      <c r="K268" s="39"/>
      <c r="L268" s="39"/>
      <c r="M268" s="15">
        <f t="shared" si="29"/>
        <v>0</v>
      </c>
      <c r="N268" s="15">
        <f t="shared" si="30"/>
        <v>2487</v>
      </c>
    </row>
    <row r="269" spans="1:14" ht="15" x14ac:dyDescent="0.25">
      <c r="A269" s="31"/>
      <c r="B269" s="91"/>
      <c r="C269" s="33">
        <v>4440</v>
      </c>
      <c r="D269" s="34" t="s">
        <v>127</v>
      </c>
      <c r="E269" s="15">
        <f>[1]Arkusz8!N269</f>
        <v>1459</v>
      </c>
      <c r="F269" s="16">
        <f>[1]Arkusz8!I269</f>
        <v>1459</v>
      </c>
      <c r="G269" s="38"/>
      <c r="H269" s="39"/>
      <c r="I269" s="15">
        <f t="shared" si="28"/>
        <v>1459</v>
      </c>
      <c r="J269" s="16">
        <f>[1]Arkusz6!M268</f>
        <v>0</v>
      </c>
      <c r="K269" s="39"/>
      <c r="L269" s="39"/>
      <c r="M269" s="15">
        <f t="shared" si="29"/>
        <v>0</v>
      </c>
      <c r="N269" s="15">
        <f t="shared" si="30"/>
        <v>1459</v>
      </c>
    </row>
    <row r="270" spans="1:14" ht="15" x14ac:dyDescent="0.25">
      <c r="A270" s="31"/>
      <c r="B270" s="91"/>
      <c r="C270" s="33">
        <v>4500</v>
      </c>
      <c r="D270" s="34" t="s">
        <v>144</v>
      </c>
      <c r="E270" s="15">
        <f>[1]Arkusz8!N270</f>
        <v>822</v>
      </c>
      <c r="F270" s="16">
        <f>[1]Arkusz8!I270</f>
        <v>822</v>
      </c>
      <c r="G270" s="38"/>
      <c r="H270" s="39"/>
      <c r="I270" s="15">
        <f t="shared" si="28"/>
        <v>822</v>
      </c>
      <c r="J270" s="16">
        <f>[1]Arkusz6!M269</f>
        <v>0</v>
      </c>
      <c r="K270" s="39"/>
      <c r="L270" s="39"/>
      <c r="M270" s="15">
        <f t="shared" si="29"/>
        <v>0</v>
      </c>
      <c r="N270" s="15">
        <f t="shared" si="30"/>
        <v>822</v>
      </c>
    </row>
    <row r="271" spans="1:14" ht="15" x14ac:dyDescent="0.25">
      <c r="A271" s="31"/>
      <c r="B271" s="91"/>
      <c r="C271" s="33">
        <v>4780</v>
      </c>
      <c r="D271" s="139" t="s">
        <v>145</v>
      </c>
      <c r="E271" s="15">
        <f>[1]Arkusz8!N271</f>
        <v>589</v>
      </c>
      <c r="F271" s="16">
        <f>[1]Arkusz8!I271</f>
        <v>589</v>
      </c>
      <c r="G271" s="38"/>
      <c r="H271" s="39"/>
      <c r="I271" s="15">
        <f t="shared" si="28"/>
        <v>589</v>
      </c>
      <c r="J271" s="16">
        <f>[1]Arkusz6!M270</f>
        <v>0</v>
      </c>
      <c r="K271" s="39"/>
      <c r="L271" s="39"/>
      <c r="M271" s="15">
        <f t="shared" si="29"/>
        <v>0</v>
      </c>
      <c r="N271" s="15">
        <f t="shared" si="30"/>
        <v>589</v>
      </c>
    </row>
    <row r="272" spans="1:14" ht="15" x14ac:dyDescent="0.25">
      <c r="A272" s="31"/>
      <c r="B272" s="91"/>
      <c r="C272" s="33"/>
      <c r="D272" s="34"/>
      <c r="E272" s="15"/>
      <c r="F272" s="16"/>
      <c r="G272" s="38"/>
      <c r="H272" s="39"/>
      <c r="I272" s="15"/>
      <c r="J272" s="16"/>
      <c r="K272" s="39"/>
      <c r="L272" s="39"/>
      <c r="M272" s="15"/>
      <c r="N272" s="15"/>
    </row>
    <row r="273" spans="1:14" ht="15.75" thickBot="1" x14ac:dyDescent="0.3">
      <c r="A273" s="172"/>
      <c r="B273" s="140">
        <v>80114</v>
      </c>
      <c r="C273" s="56"/>
      <c r="D273" s="57" t="s">
        <v>146</v>
      </c>
      <c r="E273" s="15">
        <f>[1]Arkusz8!N273</f>
        <v>153894</v>
      </c>
      <c r="F273" s="16">
        <f>[1]Arkusz8!I273</f>
        <v>153894</v>
      </c>
      <c r="G273" s="42">
        <f>SUM(G274:G289)</f>
        <v>8955</v>
      </c>
      <c r="H273" s="43">
        <f>SUM(H274:H289)</f>
        <v>0</v>
      </c>
      <c r="I273" s="15">
        <f t="shared" si="28"/>
        <v>162849</v>
      </c>
      <c r="J273" s="16">
        <f>[1]Arkusz6!M272</f>
        <v>0</v>
      </c>
      <c r="K273" s="43"/>
      <c r="L273" s="43"/>
      <c r="M273" s="15">
        <f t="shared" si="29"/>
        <v>0</v>
      </c>
      <c r="N273" s="15">
        <f t="shared" si="30"/>
        <v>162849</v>
      </c>
    </row>
    <row r="274" spans="1:14" ht="15" x14ac:dyDescent="0.25">
      <c r="A274" s="25"/>
      <c r="B274" s="26"/>
      <c r="C274" s="64">
        <v>3020</v>
      </c>
      <c r="D274" s="141" t="s">
        <v>74</v>
      </c>
      <c r="E274" s="15">
        <f>[1]Arkusz8!N274</f>
        <v>550</v>
      </c>
      <c r="F274" s="16">
        <f>[1]Arkusz8!I274</f>
        <v>550</v>
      </c>
      <c r="G274" s="49"/>
      <c r="H274" s="50"/>
      <c r="I274" s="15">
        <f t="shared" si="28"/>
        <v>550</v>
      </c>
      <c r="J274" s="16">
        <f>[1]Arkusz6!M273</f>
        <v>0</v>
      </c>
      <c r="K274" s="50"/>
      <c r="L274" s="50"/>
      <c r="M274" s="15">
        <f t="shared" si="29"/>
        <v>0</v>
      </c>
      <c r="N274" s="15">
        <f t="shared" si="30"/>
        <v>550</v>
      </c>
    </row>
    <row r="275" spans="1:14" ht="15" x14ac:dyDescent="0.25">
      <c r="A275" s="31"/>
      <c r="B275" s="63"/>
      <c r="C275" s="33">
        <v>4010</v>
      </c>
      <c r="D275" s="34" t="s">
        <v>134</v>
      </c>
      <c r="E275" s="15">
        <f>[1]Arkusz8!N275</f>
        <v>101879</v>
      </c>
      <c r="F275" s="16">
        <f>[1]Arkusz8!I275</f>
        <v>101879</v>
      </c>
      <c r="G275" s="38"/>
      <c r="H275" s="39"/>
      <c r="I275" s="15">
        <f t="shared" si="28"/>
        <v>101879</v>
      </c>
      <c r="J275" s="16">
        <f>[1]Arkusz6!M274</f>
        <v>0</v>
      </c>
      <c r="K275" s="39"/>
      <c r="L275" s="39"/>
      <c r="M275" s="15">
        <f t="shared" si="29"/>
        <v>0</v>
      </c>
      <c r="N275" s="15">
        <f t="shared" si="30"/>
        <v>101879</v>
      </c>
    </row>
    <row r="276" spans="1:14" ht="15" x14ac:dyDescent="0.25">
      <c r="A276" s="31"/>
      <c r="B276" s="63"/>
      <c r="C276" s="33">
        <v>4040</v>
      </c>
      <c r="D276" s="34" t="s">
        <v>147</v>
      </c>
      <c r="E276" s="15">
        <f>[1]Arkusz8!N276</f>
        <v>7439</v>
      </c>
      <c r="F276" s="16">
        <f>[1]Arkusz8!I276</f>
        <v>7439</v>
      </c>
      <c r="G276" s="38"/>
      <c r="H276" s="39"/>
      <c r="I276" s="15">
        <f t="shared" si="28"/>
        <v>7439</v>
      </c>
      <c r="J276" s="16">
        <f>[1]Arkusz6!M275</f>
        <v>0</v>
      </c>
      <c r="K276" s="39"/>
      <c r="L276" s="39"/>
      <c r="M276" s="15">
        <f t="shared" si="29"/>
        <v>0</v>
      </c>
      <c r="N276" s="15">
        <f t="shared" si="30"/>
        <v>7439</v>
      </c>
    </row>
    <row r="277" spans="1:14" ht="15" x14ac:dyDescent="0.25">
      <c r="A277" s="31"/>
      <c r="B277" s="91"/>
      <c r="C277" s="33">
        <v>4110</v>
      </c>
      <c r="D277" s="34" t="s">
        <v>101</v>
      </c>
      <c r="E277" s="15">
        <f>[1]Arkusz8!N277</f>
        <v>18790</v>
      </c>
      <c r="F277" s="16">
        <f>[1]Arkusz8!I277</f>
        <v>18790</v>
      </c>
      <c r="G277" s="38"/>
      <c r="H277" s="39"/>
      <c r="I277" s="15">
        <f t="shared" si="28"/>
        <v>18790</v>
      </c>
      <c r="J277" s="16">
        <f>[1]Arkusz6!M276</f>
        <v>0</v>
      </c>
      <c r="K277" s="39"/>
      <c r="L277" s="39"/>
      <c r="M277" s="15">
        <f t="shared" si="29"/>
        <v>0</v>
      </c>
      <c r="N277" s="15">
        <f t="shared" si="30"/>
        <v>18790</v>
      </c>
    </row>
    <row r="278" spans="1:14" ht="15" x14ac:dyDescent="0.25">
      <c r="A278" s="31"/>
      <c r="B278" s="91"/>
      <c r="C278" s="33">
        <v>4120</v>
      </c>
      <c r="D278" s="34" t="s">
        <v>41</v>
      </c>
      <c r="E278" s="15">
        <f>[1]Arkusz8!N278</f>
        <v>2633</v>
      </c>
      <c r="F278" s="16">
        <f>[1]Arkusz8!I278</f>
        <v>2633</v>
      </c>
      <c r="G278" s="38"/>
      <c r="H278" s="39"/>
      <c r="I278" s="15">
        <f t="shared" si="28"/>
        <v>2633</v>
      </c>
      <c r="J278" s="16">
        <f>[1]Arkusz6!M277</f>
        <v>0</v>
      </c>
      <c r="K278" s="39"/>
      <c r="L278" s="39"/>
      <c r="M278" s="15">
        <f t="shared" si="29"/>
        <v>0</v>
      </c>
      <c r="N278" s="15">
        <f t="shared" si="30"/>
        <v>2633</v>
      </c>
    </row>
    <row r="279" spans="1:14" ht="15" x14ac:dyDescent="0.25">
      <c r="A279" s="31"/>
      <c r="B279" s="91"/>
      <c r="C279" s="33">
        <v>4210</v>
      </c>
      <c r="D279" s="34" t="s">
        <v>43</v>
      </c>
      <c r="E279" s="15">
        <f>[1]Arkusz8!N279</f>
        <v>6000</v>
      </c>
      <c r="F279" s="16">
        <f>[1]Arkusz8!I279</f>
        <v>6000</v>
      </c>
      <c r="G279" s="38"/>
      <c r="H279" s="39"/>
      <c r="I279" s="15">
        <f t="shared" si="28"/>
        <v>6000</v>
      </c>
      <c r="J279" s="16">
        <f>[1]Arkusz6!M278</f>
        <v>0</v>
      </c>
      <c r="K279" s="39"/>
      <c r="L279" s="39"/>
      <c r="M279" s="15">
        <f t="shared" si="29"/>
        <v>0</v>
      </c>
      <c r="N279" s="15">
        <f t="shared" si="30"/>
        <v>6000</v>
      </c>
    </row>
    <row r="280" spans="1:14" ht="15" x14ac:dyDescent="0.25">
      <c r="A280" s="31"/>
      <c r="B280" s="91"/>
      <c r="C280" s="33">
        <v>4240</v>
      </c>
      <c r="D280" s="139" t="s">
        <v>71</v>
      </c>
      <c r="E280" s="15">
        <f>[1]Arkusz8!N280</f>
        <v>2200</v>
      </c>
      <c r="F280" s="16">
        <f>[1]Arkusz8!I280</f>
        <v>2200</v>
      </c>
      <c r="G280" s="38"/>
      <c r="H280" s="39"/>
      <c r="I280" s="15">
        <f t="shared" si="28"/>
        <v>2200</v>
      </c>
      <c r="J280" s="16">
        <f>[1]Arkusz6!M279</f>
        <v>0</v>
      </c>
      <c r="K280" s="39"/>
      <c r="L280" s="39"/>
      <c r="M280" s="15">
        <f t="shared" si="29"/>
        <v>0</v>
      </c>
      <c r="N280" s="15">
        <f t="shared" si="30"/>
        <v>2200</v>
      </c>
    </row>
    <row r="281" spans="1:14" ht="15" x14ac:dyDescent="0.25">
      <c r="A281" s="31"/>
      <c r="B281" s="91"/>
      <c r="C281" s="33">
        <v>4260</v>
      </c>
      <c r="D281" s="34" t="s">
        <v>80</v>
      </c>
      <c r="E281" s="15">
        <f>[1]Arkusz8!N281</f>
        <v>1500</v>
      </c>
      <c r="F281" s="16">
        <f>[1]Arkusz8!I281</f>
        <v>1500</v>
      </c>
      <c r="G281" s="38">
        <v>6402</v>
      </c>
      <c r="H281" s="39"/>
      <c r="I281" s="15">
        <f t="shared" si="28"/>
        <v>7902</v>
      </c>
      <c r="J281" s="16">
        <f>[1]Arkusz6!M280</f>
        <v>0</v>
      </c>
      <c r="K281" s="39"/>
      <c r="L281" s="39"/>
      <c r="M281" s="15">
        <f t="shared" si="29"/>
        <v>0</v>
      </c>
      <c r="N281" s="15">
        <f t="shared" si="30"/>
        <v>7902</v>
      </c>
    </row>
    <row r="282" spans="1:14" ht="15" x14ac:dyDescent="0.25">
      <c r="A282" s="31"/>
      <c r="B282" s="91"/>
      <c r="C282" s="33">
        <v>4270</v>
      </c>
      <c r="D282" s="34" t="s">
        <v>141</v>
      </c>
      <c r="E282" s="15">
        <f>[1]Arkusz8!N282</f>
        <v>1000</v>
      </c>
      <c r="F282" s="16">
        <f>[1]Arkusz8!I282</f>
        <v>1000</v>
      </c>
      <c r="G282" s="38">
        <v>508</v>
      </c>
      <c r="H282" s="39"/>
      <c r="I282" s="15">
        <f t="shared" si="28"/>
        <v>1508</v>
      </c>
      <c r="J282" s="16">
        <f>[1]Arkusz6!M281</f>
        <v>0</v>
      </c>
      <c r="K282" s="39"/>
      <c r="L282" s="39"/>
      <c r="M282" s="15">
        <f t="shared" si="29"/>
        <v>0</v>
      </c>
      <c r="N282" s="15">
        <f t="shared" si="30"/>
        <v>1508</v>
      </c>
    </row>
    <row r="283" spans="1:14" ht="15" x14ac:dyDescent="0.25">
      <c r="A283" s="31"/>
      <c r="B283" s="91"/>
      <c r="C283" s="33">
        <v>4300</v>
      </c>
      <c r="D283" s="34" t="s">
        <v>148</v>
      </c>
      <c r="E283" s="15">
        <f>[1]Arkusz8!N283</f>
        <v>3000</v>
      </c>
      <c r="F283" s="16">
        <f>[1]Arkusz8!I283</f>
        <v>3000</v>
      </c>
      <c r="G283" s="38">
        <v>1727</v>
      </c>
      <c r="H283" s="39"/>
      <c r="I283" s="15">
        <f t="shared" si="28"/>
        <v>4727</v>
      </c>
      <c r="J283" s="16">
        <f>[1]Arkusz6!M282</f>
        <v>0</v>
      </c>
      <c r="K283" s="39"/>
      <c r="L283" s="39"/>
      <c r="M283" s="15">
        <f t="shared" si="29"/>
        <v>0</v>
      </c>
      <c r="N283" s="15">
        <f t="shared" si="30"/>
        <v>4727</v>
      </c>
    </row>
    <row r="284" spans="1:14" ht="15" x14ac:dyDescent="0.25">
      <c r="A284" s="31"/>
      <c r="B284" s="91"/>
      <c r="C284" s="33">
        <v>4350</v>
      </c>
      <c r="D284" s="34" t="s">
        <v>82</v>
      </c>
      <c r="E284" s="15">
        <f>[1]Arkusz8!N284</f>
        <v>1000</v>
      </c>
      <c r="F284" s="16">
        <f>[1]Arkusz8!I284</f>
        <v>1000</v>
      </c>
      <c r="G284" s="38"/>
      <c r="H284" s="39"/>
      <c r="I284" s="15">
        <f t="shared" si="28"/>
        <v>1000</v>
      </c>
      <c r="J284" s="16">
        <f>[1]Arkusz6!M283</f>
        <v>0</v>
      </c>
      <c r="K284" s="39"/>
      <c r="L284" s="39"/>
      <c r="M284" s="15">
        <f t="shared" si="29"/>
        <v>0</v>
      </c>
      <c r="N284" s="15">
        <f t="shared" si="30"/>
        <v>1000</v>
      </c>
    </row>
    <row r="285" spans="1:14" ht="26.25" x14ac:dyDescent="0.25">
      <c r="A285" s="31"/>
      <c r="B285" s="91"/>
      <c r="C285" s="33">
        <v>4370</v>
      </c>
      <c r="D285" s="143" t="s">
        <v>84</v>
      </c>
      <c r="E285" s="15">
        <f>[1]Arkusz8!N285</f>
        <v>2500</v>
      </c>
      <c r="F285" s="16">
        <f>[1]Arkusz8!I285</f>
        <v>2500</v>
      </c>
      <c r="G285" s="38">
        <v>318</v>
      </c>
      <c r="H285" s="39"/>
      <c r="I285" s="15">
        <f t="shared" si="28"/>
        <v>2818</v>
      </c>
      <c r="J285" s="16">
        <f>[1]Arkusz6!M284</f>
        <v>0</v>
      </c>
      <c r="K285" s="39"/>
      <c r="L285" s="39"/>
      <c r="M285" s="15">
        <f t="shared" si="29"/>
        <v>0</v>
      </c>
      <c r="N285" s="15">
        <f t="shared" si="30"/>
        <v>2818</v>
      </c>
    </row>
    <row r="286" spans="1:14" ht="15" x14ac:dyDescent="0.25">
      <c r="A286" s="31"/>
      <c r="B286" s="91"/>
      <c r="C286" s="33">
        <v>4410</v>
      </c>
      <c r="D286" s="34" t="s">
        <v>85</v>
      </c>
      <c r="E286" s="15">
        <f>[1]Arkusz8!N286</f>
        <v>300</v>
      </c>
      <c r="F286" s="16">
        <f>[1]Arkusz8!I286</f>
        <v>300</v>
      </c>
      <c r="G286" s="38"/>
      <c r="H286" s="39"/>
      <c r="I286" s="15">
        <f t="shared" si="28"/>
        <v>300</v>
      </c>
      <c r="J286" s="16">
        <f>[1]Arkusz6!M285</f>
        <v>0</v>
      </c>
      <c r="K286" s="39"/>
      <c r="L286" s="39"/>
      <c r="M286" s="15">
        <f t="shared" si="29"/>
        <v>0</v>
      </c>
      <c r="N286" s="15">
        <f t="shared" si="30"/>
        <v>300</v>
      </c>
    </row>
    <row r="287" spans="1:14" ht="15" x14ac:dyDescent="0.25">
      <c r="A287" s="31"/>
      <c r="B287" s="91"/>
      <c r="C287" s="33">
        <v>4430</v>
      </c>
      <c r="D287" s="34" t="s">
        <v>45</v>
      </c>
      <c r="E287" s="15">
        <f>[1]Arkusz8!N287</f>
        <v>120</v>
      </c>
      <c r="F287" s="16">
        <f>[1]Arkusz8!I287</f>
        <v>120</v>
      </c>
      <c r="G287" s="38"/>
      <c r="H287" s="39"/>
      <c r="I287" s="15">
        <f t="shared" si="28"/>
        <v>120</v>
      </c>
      <c r="J287" s="16">
        <f>[1]Arkusz6!M286</f>
        <v>0</v>
      </c>
      <c r="K287" s="39"/>
      <c r="L287" s="39"/>
      <c r="M287" s="15">
        <f t="shared" si="29"/>
        <v>0</v>
      </c>
      <c r="N287" s="15">
        <f t="shared" si="30"/>
        <v>120</v>
      </c>
    </row>
    <row r="288" spans="1:14" ht="15" x14ac:dyDescent="0.25">
      <c r="A288" s="31"/>
      <c r="B288" s="91"/>
      <c r="C288" s="33">
        <v>4440</v>
      </c>
      <c r="D288" s="34" t="s">
        <v>127</v>
      </c>
      <c r="E288" s="15">
        <f>[1]Arkusz8!N288</f>
        <v>3829</v>
      </c>
      <c r="F288" s="16">
        <f>[1]Arkusz8!I288</f>
        <v>3829</v>
      </c>
      <c r="G288" s="38"/>
      <c r="H288" s="39"/>
      <c r="I288" s="15">
        <f t="shared" si="28"/>
        <v>3829</v>
      </c>
      <c r="J288" s="16">
        <f>[1]Arkusz6!M287</f>
        <v>0</v>
      </c>
      <c r="K288" s="39"/>
      <c r="L288" s="39"/>
      <c r="M288" s="15">
        <f t="shared" si="29"/>
        <v>0</v>
      </c>
      <c r="N288" s="15">
        <f t="shared" si="30"/>
        <v>3829</v>
      </c>
    </row>
    <row r="289" spans="1:14" ht="15" x14ac:dyDescent="0.25">
      <c r="A289" s="31"/>
      <c r="B289" s="91"/>
      <c r="C289" s="33">
        <v>4700</v>
      </c>
      <c r="D289" s="34" t="s">
        <v>88</v>
      </c>
      <c r="E289" s="15">
        <f>[1]Arkusz8!N289</f>
        <v>1154</v>
      </c>
      <c r="F289" s="16">
        <f>[1]Arkusz8!I289</f>
        <v>1154</v>
      </c>
      <c r="G289" s="38"/>
      <c r="H289" s="39"/>
      <c r="I289" s="15">
        <f t="shared" si="28"/>
        <v>1154</v>
      </c>
      <c r="J289" s="16">
        <f>[1]Arkusz6!M288</f>
        <v>0</v>
      </c>
      <c r="K289" s="39"/>
      <c r="L289" s="39"/>
      <c r="M289" s="15">
        <f t="shared" si="29"/>
        <v>0</v>
      </c>
      <c r="N289" s="15">
        <f t="shared" si="30"/>
        <v>1154</v>
      </c>
    </row>
    <row r="290" spans="1:14" ht="15" x14ac:dyDescent="0.25">
      <c r="A290" s="201"/>
      <c r="B290" s="197"/>
      <c r="C290" s="45"/>
      <c r="D290" s="51"/>
      <c r="E290" s="15"/>
      <c r="F290" s="16"/>
      <c r="G290" s="52"/>
      <c r="H290" s="53"/>
      <c r="I290" s="15"/>
      <c r="J290" s="16"/>
      <c r="K290" s="53"/>
      <c r="L290" s="53"/>
      <c r="M290" s="15"/>
      <c r="N290" s="15"/>
    </row>
    <row r="291" spans="1:14" ht="15.75" thickBot="1" x14ac:dyDescent="0.3">
      <c r="A291" s="172"/>
      <c r="B291" s="140">
        <v>80146</v>
      </c>
      <c r="C291" s="56"/>
      <c r="D291" s="57" t="s">
        <v>149</v>
      </c>
      <c r="E291" s="15">
        <f>[1]Arkusz8!N291</f>
        <v>26155</v>
      </c>
      <c r="F291" s="16">
        <f>[1]Arkusz8!I291</f>
        <v>26155</v>
      </c>
      <c r="G291" s="42">
        <f>SUM(G292:G294)</f>
        <v>955</v>
      </c>
      <c r="H291" s="42">
        <f>SUM(H292:H294)</f>
        <v>955</v>
      </c>
      <c r="I291" s="15">
        <f t="shared" si="28"/>
        <v>26155</v>
      </c>
      <c r="J291" s="16">
        <f>[1]Arkusz6!M290</f>
        <v>0</v>
      </c>
      <c r="K291" s="43"/>
      <c r="L291" s="43"/>
      <c r="M291" s="15">
        <f t="shared" si="29"/>
        <v>0</v>
      </c>
      <c r="N291" s="15">
        <f t="shared" si="30"/>
        <v>26155</v>
      </c>
    </row>
    <row r="292" spans="1:14" ht="15" x14ac:dyDescent="0.25">
      <c r="A292" s="201"/>
      <c r="B292" s="145"/>
      <c r="C292" s="33">
        <v>4240</v>
      </c>
      <c r="D292" s="139" t="s">
        <v>71</v>
      </c>
      <c r="E292" s="15">
        <f>[1]Arkusz8!N292</f>
        <v>4073</v>
      </c>
      <c r="F292" s="16">
        <f>[1]Arkusz8!I292</f>
        <v>4073</v>
      </c>
      <c r="G292" s="52">
        <v>200</v>
      </c>
      <c r="H292" s="53">
        <v>200</v>
      </c>
      <c r="I292" s="15">
        <f t="shared" si="28"/>
        <v>4073</v>
      </c>
      <c r="J292" s="16">
        <f>[1]Arkusz6!M291</f>
        <v>0</v>
      </c>
      <c r="K292" s="53"/>
      <c r="L292" s="53"/>
      <c r="M292" s="15">
        <f t="shared" si="29"/>
        <v>0</v>
      </c>
      <c r="N292" s="15">
        <f t="shared" si="30"/>
        <v>4073</v>
      </c>
    </row>
    <row r="293" spans="1:14" ht="15" x14ac:dyDescent="0.25">
      <c r="A293" s="201"/>
      <c r="B293" s="145"/>
      <c r="C293" s="33">
        <v>4410</v>
      </c>
      <c r="D293" s="34" t="s">
        <v>85</v>
      </c>
      <c r="E293" s="15">
        <f>[1]Arkusz8!N293</f>
        <v>65</v>
      </c>
      <c r="F293" s="16">
        <f>[1]Arkusz8!I293</f>
        <v>65</v>
      </c>
      <c r="G293" s="52">
        <v>65</v>
      </c>
      <c r="H293" s="53">
        <v>65</v>
      </c>
      <c r="I293" s="15">
        <f t="shared" si="28"/>
        <v>65</v>
      </c>
      <c r="J293" s="16">
        <f>[1]Arkusz6!M292</f>
        <v>0</v>
      </c>
      <c r="K293" s="53"/>
      <c r="L293" s="53"/>
      <c r="M293" s="15">
        <f t="shared" si="29"/>
        <v>0</v>
      </c>
      <c r="N293" s="15">
        <f t="shared" si="30"/>
        <v>65</v>
      </c>
    </row>
    <row r="294" spans="1:14" ht="15" x14ac:dyDescent="0.25">
      <c r="A294" s="31"/>
      <c r="B294" s="91"/>
      <c r="C294" s="33">
        <v>4700</v>
      </c>
      <c r="D294" s="34" t="s">
        <v>88</v>
      </c>
      <c r="E294" s="15">
        <f>[1]Arkusz8!N294</f>
        <v>22017</v>
      </c>
      <c r="F294" s="16">
        <f>[1]Arkusz8!I294</f>
        <v>22017</v>
      </c>
      <c r="G294" s="38">
        <v>690</v>
      </c>
      <c r="H294" s="39">
        <v>690</v>
      </c>
      <c r="I294" s="15">
        <f t="shared" si="28"/>
        <v>22017</v>
      </c>
      <c r="J294" s="16">
        <f>[1]Arkusz6!M293</f>
        <v>0</v>
      </c>
      <c r="K294" s="39"/>
      <c r="L294" s="39"/>
      <c r="M294" s="15">
        <f t="shared" si="29"/>
        <v>0</v>
      </c>
      <c r="N294" s="15">
        <f t="shared" si="30"/>
        <v>22017</v>
      </c>
    </row>
    <row r="295" spans="1:14" ht="15" x14ac:dyDescent="0.25">
      <c r="A295" s="31"/>
      <c r="B295" s="91"/>
      <c r="C295" s="33"/>
      <c r="D295" s="34"/>
      <c r="E295" s="15"/>
      <c r="F295" s="16"/>
      <c r="G295" s="38"/>
      <c r="H295" s="39"/>
      <c r="I295" s="15"/>
      <c r="J295" s="16"/>
      <c r="K295" s="39"/>
      <c r="L295" s="39"/>
      <c r="M295" s="15"/>
      <c r="N295" s="15"/>
    </row>
    <row r="296" spans="1:14" ht="15.75" thickBot="1" x14ac:dyDescent="0.3">
      <c r="A296" s="172"/>
      <c r="B296" s="140">
        <v>80148</v>
      </c>
      <c r="C296" s="56"/>
      <c r="D296" s="57" t="s">
        <v>150</v>
      </c>
      <c r="E296" s="15">
        <f>[1]Arkusz8!N296</f>
        <v>346740</v>
      </c>
      <c r="F296" s="16">
        <f>[1]Arkusz8!I296</f>
        <v>346740</v>
      </c>
      <c r="G296" s="42">
        <f>SUM(G297:G309)</f>
        <v>0</v>
      </c>
      <c r="H296" s="43">
        <f>SUM(H297:H309)</f>
        <v>0</v>
      </c>
      <c r="I296" s="15">
        <f t="shared" si="28"/>
        <v>346740</v>
      </c>
      <c r="J296" s="16">
        <f>[1]Arkusz6!M295</f>
        <v>0</v>
      </c>
      <c r="K296" s="43"/>
      <c r="L296" s="43"/>
      <c r="M296" s="15">
        <f t="shared" si="29"/>
        <v>0</v>
      </c>
      <c r="N296" s="15">
        <f t="shared" si="30"/>
        <v>346740</v>
      </c>
    </row>
    <row r="297" spans="1:14" ht="15" x14ac:dyDescent="0.25">
      <c r="A297" s="201"/>
      <c r="B297" s="197"/>
      <c r="C297" s="58">
        <v>3020</v>
      </c>
      <c r="D297" s="141" t="s">
        <v>74</v>
      </c>
      <c r="E297" s="15">
        <f>[1]Arkusz8!N297</f>
        <v>2624</v>
      </c>
      <c r="F297" s="16">
        <f>[1]Arkusz8!I297</f>
        <v>2624</v>
      </c>
      <c r="G297" s="61"/>
      <c r="H297" s="62"/>
      <c r="I297" s="15">
        <f t="shared" si="28"/>
        <v>2624</v>
      </c>
      <c r="J297" s="16">
        <f>[1]Arkusz6!M296</f>
        <v>0</v>
      </c>
      <c r="K297" s="62"/>
      <c r="L297" s="62"/>
      <c r="M297" s="15">
        <f t="shared" si="29"/>
        <v>0</v>
      </c>
      <c r="N297" s="15">
        <f t="shared" si="30"/>
        <v>2624</v>
      </c>
    </row>
    <row r="298" spans="1:14" ht="15" x14ac:dyDescent="0.25">
      <c r="A298" s="201"/>
      <c r="B298" s="197"/>
      <c r="C298" s="33">
        <v>4010</v>
      </c>
      <c r="D298" s="34" t="s">
        <v>122</v>
      </c>
      <c r="E298" s="15">
        <f>[1]Arkusz8!N298</f>
        <v>118896</v>
      </c>
      <c r="F298" s="16">
        <f>[1]Arkusz8!I298</f>
        <v>118896</v>
      </c>
      <c r="G298" s="38"/>
      <c r="H298" s="39"/>
      <c r="I298" s="15">
        <f t="shared" si="28"/>
        <v>118896</v>
      </c>
      <c r="J298" s="16">
        <f>[1]Arkusz6!M297</f>
        <v>0</v>
      </c>
      <c r="K298" s="39"/>
      <c r="L298" s="39"/>
      <c r="M298" s="15">
        <f t="shared" si="29"/>
        <v>0</v>
      </c>
      <c r="N298" s="15">
        <f t="shared" si="30"/>
        <v>118896</v>
      </c>
    </row>
    <row r="299" spans="1:14" ht="15" x14ac:dyDescent="0.25">
      <c r="A299" s="201"/>
      <c r="B299" s="197"/>
      <c r="C299" s="33">
        <v>4040</v>
      </c>
      <c r="D299" s="34" t="s">
        <v>131</v>
      </c>
      <c r="E299" s="15">
        <f>[1]Arkusz8!N299</f>
        <v>8353</v>
      </c>
      <c r="F299" s="16">
        <f>[1]Arkusz8!I299</f>
        <v>8353</v>
      </c>
      <c r="G299" s="38"/>
      <c r="H299" s="39"/>
      <c r="I299" s="15">
        <f t="shared" si="28"/>
        <v>8353</v>
      </c>
      <c r="J299" s="16">
        <f>[1]Arkusz6!M298</f>
        <v>0</v>
      </c>
      <c r="K299" s="39"/>
      <c r="L299" s="39"/>
      <c r="M299" s="15">
        <f t="shared" si="29"/>
        <v>0</v>
      </c>
      <c r="N299" s="15">
        <f t="shared" si="30"/>
        <v>8353</v>
      </c>
    </row>
    <row r="300" spans="1:14" ht="15" x14ac:dyDescent="0.25">
      <c r="A300" s="201"/>
      <c r="B300" s="197"/>
      <c r="C300" s="33">
        <v>4110</v>
      </c>
      <c r="D300" s="34" t="s">
        <v>101</v>
      </c>
      <c r="E300" s="15">
        <f>[1]Arkusz8!N300</f>
        <v>21065</v>
      </c>
      <c r="F300" s="16">
        <f>[1]Arkusz8!I300</f>
        <v>21065</v>
      </c>
      <c r="G300" s="38"/>
      <c r="H300" s="202"/>
      <c r="I300" s="15">
        <f t="shared" si="28"/>
        <v>21065</v>
      </c>
      <c r="J300" s="16">
        <f>[1]Arkusz6!M299</f>
        <v>0</v>
      </c>
      <c r="K300" s="39"/>
      <c r="L300" s="39"/>
      <c r="M300" s="15">
        <f t="shared" si="29"/>
        <v>0</v>
      </c>
      <c r="N300" s="15">
        <f t="shared" si="30"/>
        <v>21065</v>
      </c>
    </row>
    <row r="301" spans="1:14" ht="15" x14ac:dyDescent="0.25">
      <c r="A301" s="31"/>
      <c r="B301" s="63"/>
      <c r="C301" s="33">
        <v>4120</v>
      </c>
      <c r="D301" s="34" t="s">
        <v>124</v>
      </c>
      <c r="E301" s="15">
        <f>[1]Arkusz8!N301</f>
        <v>3008</v>
      </c>
      <c r="F301" s="16">
        <f>[1]Arkusz8!I301</f>
        <v>3008</v>
      </c>
      <c r="G301" s="38"/>
      <c r="H301" s="202"/>
      <c r="I301" s="15">
        <f t="shared" ref="I301:I366" si="31">F301+G301-H301</f>
        <v>3008</v>
      </c>
      <c r="J301" s="16">
        <f>[1]Arkusz6!M300</f>
        <v>0</v>
      </c>
      <c r="K301" s="39"/>
      <c r="L301" s="39"/>
      <c r="M301" s="15">
        <f t="shared" ref="M301:M366" si="32">J301+K301-L301</f>
        <v>0</v>
      </c>
      <c r="N301" s="15">
        <f t="shared" ref="N301:N366" si="33">I301+M301</f>
        <v>3008</v>
      </c>
    </row>
    <row r="302" spans="1:14" ht="15" x14ac:dyDescent="0.25">
      <c r="A302" s="201"/>
      <c r="B302" s="197"/>
      <c r="C302" s="33">
        <v>4210</v>
      </c>
      <c r="D302" s="34" t="s">
        <v>43</v>
      </c>
      <c r="E302" s="15">
        <f>[1]Arkusz8!N302</f>
        <v>7072</v>
      </c>
      <c r="F302" s="16">
        <f>[1]Arkusz8!I302</f>
        <v>7072</v>
      </c>
      <c r="G302" s="38"/>
      <c r="H302" s="202"/>
      <c r="I302" s="15">
        <f t="shared" si="31"/>
        <v>7072</v>
      </c>
      <c r="J302" s="16">
        <f>[1]Arkusz6!M301</f>
        <v>0</v>
      </c>
      <c r="K302" s="39"/>
      <c r="L302" s="39"/>
      <c r="M302" s="15">
        <f t="shared" si="32"/>
        <v>0</v>
      </c>
      <c r="N302" s="15">
        <f t="shared" si="33"/>
        <v>7072</v>
      </c>
    </row>
    <row r="303" spans="1:14" ht="15" x14ac:dyDescent="0.25">
      <c r="A303" s="201"/>
      <c r="B303" s="197"/>
      <c r="C303" s="33">
        <v>4220</v>
      </c>
      <c r="D303" s="34" t="s">
        <v>132</v>
      </c>
      <c r="E303" s="15">
        <f>[1]Arkusz8!N303</f>
        <v>153880</v>
      </c>
      <c r="F303" s="16">
        <f>[1]Arkusz8!I303</f>
        <v>153880</v>
      </c>
      <c r="G303" s="38"/>
      <c r="H303" s="202"/>
      <c r="I303" s="15">
        <f t="shared" si="31"/>
        <v>153880</v>
      </c>
      <c r="J303" s="16">
        <f>[1]Arkusz6!M302</f>
        <v>0</v>
      </c>
      <c r="K303" s="39"/>
      <c r="L303" s="39"/>
      <c r="M303" s="15">
        <f t="shared" si="32"/>
        <v>0</v>
      </c>
      <c r="N303" s="15">
        <f t="shared" si="33"/>
        <v>153880</v>
      </c>
    </row>
    <row r="304" spans="1:14" ht="15" x14ac:dyDescent="0.25">
      <c r="A304" s="201"/>
      <c r="B304" s="197"/>
      <c r="C304" s="33">
        <v>4260</v>
      </c>
      <c r="D304" s="34" t="s">
        <v>80</v>
      </c>
      <c r="E304" s="15">
        <f>[1]Arkusz8!N304</f>
        <v>18400</v>
      </c>
      <c r="F304" s="16">
        <f>[1]Arkusz8!I304</f>
        <v>18400</v>
      </c>
      <c r="G304" s="38"/>
      <c r="H304" s="202"/>
      <c r="I304" s="15">
        <f t="shared" si="31"/>
        <v>18400</v>
      </c>
      <c r="J304" s="16">
        <f>[1]Arkusz6!M303</f>
        <v>0</v>
      </c>
      <c r="K304" s="39"/>
      <c r="L304" s="39"/>
      <c r="M304" s="15">
        <f t="shared" si="32"/>
        <v>0</v>
      </c>
      <c r="N304" s="15">
        <f t="shared" si="33"/>
        <v>18400</v>
      </c>
    </row>
    <row r="305" spans="1:14" ht="15" x14ac:dyDescent="0.25">
      <c r="A305" s="31"/>
      <c r="B305" s="91"/>
      <c r="C305" s="33">
        <v>4270</v>
      </c>
      <c r="D305" s="34" t="s">
        <v>141</v>
      </c>
      <c r="E305" s="15">
        <f>[1]Arkusz8!N305</f>
        <v>1200</v>
      </c>
      <c r="F305" s="16">
        <f>[1]Arkusz8!I305</f>
        <v>1200</v>
      </c>
      <c r="G305" s="38"/>
      <c r="H305" s="202"/>
      <c r="I305" s="15">
        <f t="shared" si="31"/>
        <v>1200</v>
      </c>
      <c r="J305" s="16">
        <f>[1]Arkusz6!M304</f>
        <v>0</v>
      </c>
      <c r="K305" s="39"/>
      <c r="L305" s="39"/>
      <c r="M305" s="15">
        <f t="shared" si="32"/>
        <v>0</v>
      </c>
      <c r="N305" s="15">
        <f t="shared" si="33"/>
        <v>1200</v>
      </c>
    </row>
    <row r="306" spans="1:14" ht="15" x14ac:dyDescent="0.25">
      <c r="A306" s="201"/>
      <c r="B306" s="197"/>
      <c r="C306" s="33">
        <v>4280</v>
      </c>
      <c r="D306" s="34" t="s">
        <v>81</v>
      </c>
      <c r="E306" s="15">
        <f>[1]Arkusz8!N306</f>
        <v>660</v>
      </c>
      <c r="F306" s="16">
        <f>[1]Arkusz8!I306</f>
        <v>660</v>
      </c>
      <c r="G306" s="38"/>
      <c r="H306" s="202"/>
      <c r="I306" s="15">
        <f t="shared" si="31"/>
        <v>660</v>
      </c>
      <c r="J306" s="16">
        <f>[1]Arkusz6!M305</f>
        <v>0</v>
      </c>
      <c r="K306" s="39"/>
      <c r="L306" s="39"/>
      <c r="M306" s="15">
        <f t="shared" si="32"/>
        <v>0</v>
      </c>
      <c r="N306" s="15">
        <f t="shared" si="33"/>
        <v>660</v>
      </c>
    </row>
    <row r="307" spans="1:14" ht="15" x14ac:dyDescent="0.25">
      <c r="A307" s="201"/>
      <c r="B307" s="197"/>
      <c r="C307" s="33">
        <v>4300</v>
      </c>
      <c r="D307" s="34" t="s">
        <v>72</v>
      </c>
      <c r="E307" s="15">
        <f>[1]Arkusz8!N307</f>
        <v>5000</v>
      </c>
      <c r="F307" s="16">
        <f>[1]Arkusz8!I307</f>
        <v>5000</v>
      </c>
      <c r="G307" s="38"/>
      <c r="H307" s="202"/>
      <c r="I307" s="15">
        <f t="shared" si="31"/>
        <v>5000</v>
      </c>
      <c r="J307" s="16">
        <f>[1]Arkusz6!M306</f>
        <v>0</v>
      </c>
      <c r="K307" s="39"/>
      <c r="L307" s="39"/>
      <c r="M307" s="15">
        <f t="shared" si="32"/>
        <v>0</v>
      </c>
      <c r="N307" s="15">
        <f t="shared" si="33"/>
        <v>5000</v>
      </c>
    </row>
    <row r="308" spans="1:14" ht="26.25" x14ac:dyDescent="0.25">
      <c r="A308" s="31"/>
      <c r="B308" s="91"/>
      <c r="C308" s="33">
        <v>4370</v>
      </c>
      <c r="D308" s="143" t="s">
        <v>84</v>
      </c>
      <c r="E308" s="15">
        <f>[1]Arkusz8!N308</f>
        <v>200</v>
      </c>
      <c r="F308" s="16">
        <f>[1]Arkusz8!I308</f>
        <v>200</v>
      </c>
      <c r="G308" s="38"/>
      <c r="H308" s="202"/>
      <c r="I308" s="15">
        <f t="shared" si="31"/>
        <v>200</v>
      </c>
      <c r="J308" s="16">
        <f>[1]Arkusz6!M307</f>
        <v>0</v>
      </c>
      <c r="K308" s="39"/>
      <c r="L308" s="39"/>
      <c r="M308" s="15">
        <f t="shared" si="32"/>
        <v>0</v>
      </c>
      <c r="N308" s="15">
        <f t="shared" si="33"/>
        <v>200</v>
      </c>
    </row>
    <row r="309" spans="1:14" ht="15" x14ac:dyDescent="0.25">
      <c r="A309" s="201"/>
      <c r="B309" s="197"/>
      <c r="C309" s="33">
        <v>4440</v>
      </c>
      <c r="D309" s="34" t="s">
        <v>127</v>
      </c>
      <c r="E309" s="15">
        <f>[1]Arkusz8!N309</f>
        <v>6382</v>
      </c>
      <c r="F309" s="16">
        <f>[1]Arkusz8!I309</f>
        <v>6382</v>
      </c>
      <c r="G309" s="38"/>
      <c r="H309" s="202"/>
      <c r="I309" s="15">
        <f t="shared" si="31"/>
        <v>6382</v>
      </c>
      <c r="J309" s="16">
        <f>[1]Arkusz6!M308</f>
        <v>0</v>
      </c>
      <c r="K309" s="39"/>
      <c r="L309" s="39"/>
      <c r="M309" s="15">
        <f t="shared" si="32"/>
        <v>0</v>
      </c>
      <c r="N309" s="15">
        <f t="shared" si="33"/>
        <v>6382</v>
      </c>
    </row>
    <row r="310" spans="1:14" ht="15" x14ac:dyDescent="0.25">
      <c r="A310" s="201"/>
      <c r="B310" s="197"/>
      <c r="C310" s="45"/>
      <c r="D310" s="51"/>
      <c r="E310" s="15"/>
      <c r="F310" s="16"/>
      <c r="G310" s="52"/>
      <c r="H310" s="203"/>
      <c r="I310" s="15"/>
      <c r="J310" s="16"/>
      <c r="K310" s="53"/>
      <c r="L310" s="53"/>
      <c r="M310" s="15"/>
      <c r="N310" s="15"/>
    </row>
    <row r="311" spans="1:14" ht="15.75" thickBot="1" x14ac:dyDescent="0.3">
      <c r="A311" s="172"/>
      <c r="B311" s="140">
        <v>80195</v>
      </c>
      <c r="C311" s="56"/>
      <c r="D311" s="57" t="s">
        <v>49</v>
      </c>
      <c r="E311" s="15">
        <f>[1]Arkusz8!N311</f>
        <v>41509</v>
      </c>
      <c r="F311" s="16">
        <f>[1]Arkusz8!I311</f>
        <v>41509</v>
      </c>
      <c r="G311" s="42">
        <f>SUM(G312)</f>
        <v>289</v>
      </c>
      <c r="H311" s="204"/>
      <c r="I311" s="15">
        <f t="shared" si="31"/>
        <v>41798</v>
      </c>
      <c r="J311" s="16">
        <f>[1]Arkusz6!M310</f>
        <v>0</v>
      </c>
      <c r="K311" s="43"/>
      <c r="L311" s="43"/>
      <c r="M311" s="15">
        <f t="shared" si="32"/>
        <v>0</v>
      </c>
      <c r="N311" s="15">
        <f t="shared" si="33"/>
        <v>41798</v>
      </c>
    </row>
    <row r="312" spans="1:14" ht="15" x14ac:dyDescent="0.25">
      <c r="A312" s="106"/>
      <c r="B312" s="91"/>
      <c r="C312" s="33">
        <v>4440</v>
      </c>
      <c r="D312" s="34" t="s">
        <v>127</v>
      </c>
      <c r="E312" s="15">
        <f>[1]Arkusz8!N312</f>
        <v>41509</v>
      </c>
      <c r="F312" s="16">
        <f>[1]Arkusz8!I312</f>
        <v>41509</v>
      </c>
      <c r="G312" s="38">
        <v>289</v>
      </c>
      <c r="H312" s="202"/>
      <c r="I312" s="15">
        <f t="shared" si="31"/>
        <v>41798</v>
      </c>
      <c r="J312" s="16">
        <f>[1]Arkusz6!M311</f>
        <v>0</v>
      </c>
      <c r="K312" s="39"/>
      <c r="L312" s="39"/>
      <c r="M312" s="15">
        <f t="shared" si="32"/>
        <v>0</v>
      </c>
      <c r="N312" s="15">
        <f t="shared" si="33"/>
        <v>41798</v>
      </c>
    </row>
    <row r="313" spans="1:14" ht="15" x14ac:dyDescent="0.25">
      <c r="A313" s="201"/>
      <c r="B313" s="197"/>
      <c r="C313" s="45"/>
      <c r="D313" s="51"/>
      <c r="E313" s="15"/>
      <c r="F313" s="16"/>
      <c r="G313" s="52"/>
      <c r="H313" s="203"/>
      <c r="I313" s="15"/>
      <c r="J313" s="16"/>
      <c r="K313" s="53"/>
      <c r="L313" s="53"/>
      <c r="M313" s="15"/>
      <c r="N313" s="15"/>
    </row>
    <row r="314" spans="1:14" ht="15" thickBot="1" x14ac:dyDescent="0.25">
      <c r="A314" s="83">
        <v>851</v>
      </c>
      <c r="B314" s="113"/>
      <c r="C314" s="114"/>
      <c r="D314" s="153" t="s">
        <v>151</v>
      </c>
      <c r="E314" s="15">
        <f>[1]Arkusz8!N314</f>
        <v>144318.23000000001</v>
      </c>
      <c r="F314" s="16">
        <f>[1]Arkusz8!I314</f>
        <v>144318.23000000001</v>
      </c>
      <c r="G314" s="17">
        <f t="shared" ref="G314:H314" si="34">G321+G315</f>
        <v>0</v>
      </c>
      <c r="H314" s="18">
        <f t="shared" si="34"/>
        <v>0</v>
      </c>
      <c r="I314" s="15">
        <f t="shared" si="31"/>
        <v>144318.23000000001</v>
      </c>
      <c r="J314" s="16">
        <f>[1]Arkusz6!M313</f>
        <v>0</v>
      </c>
      <c r="K314" s="17">
        <f t="shared" ref="K314:L314" si="35">K321+K315</f>
        <v>0</v>
      </c>
      <c r="L314" s="17">
        <f t="shared" si="35"/>
        <v>0</v>
      </c>
      <c r="M314" s="15">
        <f t="shared" si="32"/>
        <v>0</v>
      </c>
      <c r="N314" s="15">
        <f t="shared" si="33"/>
        <v>144318.23000000001</v>
      </c>
    </row>
    <row r="315" spans="1:14" ht="16.5" thickTop="1" thickBot="1" x14ac:dyDescent="0.3">
      <c r="A315" s="116"/>
      <c r="B315" s="86">
        <v>85153</v>
      </c>
      <c r="C315" s="87"/>
      <c r="D315" s="88" t="s">
        <v>152</v>
      </c>
      <c r="E315" s="15">
        <f>[1]Arkusz8!N315</f>
        <v>2500</v>
      </c>
      <c r="F315" s="16">
        <f>[1]Arkusz8!I315</f>
        <v>2500</v>
      </c>
      <c r="G315" s="89"/>
      <c r="H315" s="205"/>
      <c r="I315" s="15">
        <f t="shared" si="31"/>
        <v>2500</v>
      </c>
      <c r="J315" s="16">
        <f>[1]Arkusz6!M314</f>
        <v>0</v>
      </c>
      <c r="K315" s="24"/>
      <c r="L315" s="24"/>
      <c r="M315" s="15">
        <f t="shared" si="32"/>
        <v>0</v>
      </c>
      <c r="N315" s="15">
        <f t="shared" si="33"/>
        <v>2500</v>
      </c>
    </row>
    <row r="316" spans="1:14" ht="15" x14ac:dyDescent="0.25">
      <c r="A316" s="31"/>
      <c r="B316" s="37"/>
      <c r="C316" s="33">
        <v>4210</v>
      </c>
      <c r="D316" s="34" t="s">
        <v>125</v>
      </c>
      <c r="E316" s="15">
        <f>[1]Arkusz8!N316</f>
        <v>500</v>
      </c>
      <c r="F316" s="16">
        <f>[1]Arkusz8!I316</f>
        <v>500</v>
      </c>
      <c r="G316" s="38"/>
      <c r="H316" s="202"/>
      <c r="I316" s="15">
        <f t="shared" si="31"/>
        <v>500</v>
      </c>
      <c r="J316" s="16">
        <f>[1]Arkusz6!M315</f>
        <v>0</v>
      </c>
      <c r="K316" s="39"/>
      <c r="L316" s="39"/>
      <c r="M316" s="15">
        <f t="shared" si="32"/>
        <v>0</v>
      </c>
      <c r="N316" s="15">
        <f t="shared" si="33"/>
        <v>500</v>
      </c>
    </row>
    <row r="317" spans="1:14" ht="15" x14ac:dyDescent="0.25">
      <c r="A317" s="31"/>
      <c r="B317" s="37"/>
      <c r="C317" s="33">
        <v>4240</v>
      </c>
      <c r="D317" s="34" t="s">
        <v>153</v>
      </c>
      <c r="E317" s="15">
        <f>[1]Arkusz8!N317</f>
        <v>500</v>
      </c>
      <c r="F317" s="16">
        <f>[1]Arkusz8!I317</f>
        <v>500</v>
      </c>
      <c r="G317" s="38"/>
      <c r="H317" s="202"/>
      <c r="I317" s="15">
        <f t="shared" si="31"/>
        <v>500</v>
      </c>
      <c r="J317" s="16">
        <f>[1]Arkusz6!M316</f>
        <v>0</v>
      </c>
      <c r="K317" s="39"/>
      <c r="L317" s="39"/>
      <c r="M317" s="15">
        <f t="shared" si="32"/>
        <v>0</v>
      </c>
      <c r="N317" s="15">
        <f t="shared" si="33"/>
        <v>500</v>
      </c>
    </row>
    <row r="318" spans="1:14" ht="15" x14ac:dyDescent="0.25">
      <c r="A318" s="31"/>
      <c r="B318" s="37"/>
      <c r="C318" s="33">
        <v>4410</v>
      </c>
      <c r="D318" s="34" t="s">
        <v>85</v>
      </c>
      <c r="E318" s="15">
        <f>[1]Arkusz8!N318</f>
        <v>100</v>
      </c>
      <c r="F318" s="16">
        <f>[1]Arkusz8!I318</f>
        <v>100</v>
      </c>
      <c r="G318" s="38"/>
      <c r="H318" s="202"/>
      <c r="I318" s="15">
        <f t="shared" si="31"/>
        <v>100</v>
      </c>
      <c r="J318" s="16">
        <f>[1]Arkusz6!M317</f>
        <v>0</v>
      </c>
      <c r="K318" s="39"/>
      <c r="L318" s="39"/>
      <c r="M318" s="15">
        <f t="shared" si="32"/>
        <v>0</v>
      </c>
      <c r="N318" s="15">
        <f t="shared" si="33"/>
        <v>100</v>
      </c>
    </row>
    <row r="319" spans="1:14" ht="15" x14ac:dyDescent="0.25">
      <c r="A319" s="31"/>
      <c r="B319" s="91"/>
      <c r="C319" s="33">
        <v>4700</v>
      </c>
      <c r="D319" s="34" t="s">
        <v>88</v>
      </c>
      <c r="E319" s="15">
        <f>[1]Arkusz8!N319</f>
        <v>1400</v>
      </c>
      <c r="F319" s="16">
        <f>[1]Arkusz8!I319</f>
        <v>1400</v>
      </c>
      <c r="G319" s="38"/>
      <c r="H319" s="202"/>
      <c r="I319" s="15">
        <f t="shared" si="31"/>
        <v>1400</v>
      </c>
      <c r="J319" s="16">
        <f>[1]Arkusz6!M318</f>
        <v>0</v>
      </c>
      <c r="K319" s="39"/>
      <c r="L319" s="39"/>
      <c r="M319" s="15">
        <f t="shared" si="32"/>
        <v>0</v>
      </c>
      <c r="N319" s="15">
        <f t="shared" si="33"/>
        <v>1400</v>
      </c>
    </row>
    <row r="320" spans="1:14" ht="15" x14ac:dyDescent="0.25">
      <c r="A320" s="31"/>
      <c r="B320" s="63"/>
      <c r="C320" s="33"/>
      <c r="D320" s="34"/>
      <c r="E320" s="15"/>
      <c r="F320" s="16"/>
      <c r="G320" s="38"/>
      <c r="H320" s="202"/>
      <c r="I320" s="15"/>
      <c r="J320" s="16"/>
      <c r="K320" s="39"/>
      <c r="L320" s="39"/>
      <c r="M320" s="15"/>
      <c r="N320" s="15"/>
    </row>
    <row r="321" spans="1:14" ht="15.75" thickBot="1" x14ac:dyDescent="0.3">
      <c r="A321" s="172"/>
      <c r="B321" s="55">
        <v>85154</v>
      </c>
      <c r="C321" s="56"/>
      <c r="D321" s="57" t="s">
        <v>154</v>
      </c>
      <c r="E321" s="15">
        <f>[1]Arkusz8!N321</f>
        <v>141818.23000000001</v>
      </c>
      <c r="F321" s="16">
        <f>[1]Arkusz8!I321</f>
        <v>141818.23000000001</v>
      </c>
      <c r="G321" s="42">
        <f>SUM(G322:G332)</f>
        <v>0</v>
      </c>
      <c r="H321" s="43">
        <f>SUM(H322:H332)</f>
        <v>0</v>
      </c>
      <c r="I321" s="15">
        <f t="shared" si="31"/>
        <v>141818.23000000001</v>
      </c>
      <c r="J321" s="16">
        <f>[1]Arkusz6!M320</f>
        <v>0</v>
      </c>
      <c r="K321" s="43"/>
      <c r="L321" s="43"/>
      <c r="M321" s="15">
        <f t="shared" si="32"/>
        <v>0</v>
      </c>
      <c r="N321" s="15">
        <f t="shared" si="33"/>
        <v>141818.23000000001</v>
      </c>
    </row>
    <row r="322" spans="1:14" ht="15" x14ac:dyDescent="0.25">
      <c r="A322" s="106"/>
      <c r="B322" s="59"/>
      <c r="C322" s="58">
        <v>4170</v>
      </c>
      <c r="D322" s="60" t="s">
        <v>155</v>
      </c>
      <c r="E322" s="15">
        <f>[1]Arkusz8!N322</f>
        <v>20000</v>
      </c>
      <c r="F322" s="16">
        <f>[1]Arkusz8!I322</f>
        <v>20000</v>
      </c>
      <c r="G322" s="61"/>
      <c r="H322" s="206"/>
      <c r="I322" s="15">
        <f t="shared" si="31"/>
        <v>20000</v>
      </c>
      <c r="J322" s="16">
        <f>[1]Arkusz6!M321</f>
        <v>0</v>
      </c>
      <c r="K322" s="62"/>
      <c r="L322" s="62"/>
      <c r="M322" s="15">
        <f t="shared" si="32"/>
        <v>0</v>
      </c>
      <c r="N322" s="15">
        <f t="shared" si="33"/>
        <v>20000</v>
      </c>
    </row>
    <row r="323" spans="1:14" ht="15" x14ac:dyDescent="0.25">
      <c r="A323" s="31"/>
      <c r="B323" s="37"/>
      <c r="C323" s="33">
        <v>4210</v>
      </c>
      <c r="D323" s="34" t="s">
        <v>125</v>
      </c>
      <c r="E323" s="15">
        <f>[1]Arkusz8!N323</f>
        <v>7745</v>
      </c>
      <c r="F323" s="16">
        <f>[1]Arkusz8!I323</f>
        <v>7745</v>
      </c>
      <c r="G323" s="38"/>
      <c r="H323" s="202"/>
      <c r="I323" s="15">
        <f t="shared" si="31"/>
        <v>7745</v>
      </c>
      <c r="J323" s="16">
        <f>[1]Arkusz6!M322</f>
        <v>0</v>
      </c>
      <c r="K323" s="39"/>
      <c r="L323" s="39"/>
      <c r="M323" s="15">
        <f t="shared" si="32"/>
        <v>0</v>
      </c>
      <c r="N323" s="15">
        <f t="shared" si="33"/>
        <v>7745</v>
      </c>
    </row>
    <row r="324" spans="1:14" ht="15" x14ac:dyDescent="0.25">
      <c r="A324" s="31"/>
      <c r="B324" s="91"/>
      <c r="C324" s="33">
        <v>4220</v>
      </c>
      <c r="D324" s="34" t="s">
        <v>132</v>
      </c>
      <c r="E324" s="15">
        <f>[1]Arkusz8!N324</f>
        <v>27900</v>
      </c>
      <c r="F324" s="16">
        <f>[1]Arkusz8!I324</f>
        <v>27900</v>
      </c>
      <c r="G324" s="38"/>
      <c r="H324" s="202"/>
      <c r="I324" s="15">
        <f t="shared" si="31"/>
        <v>27900</v>
      </c>
      <c r="J324" s="16">
        <f>[1]Arkusz6!M323</f>
        <v>0</v>
      </c>
      <c r="K324" s="39"/>
      <c r="L324" s="39"/>
      <c r="M324" s="15">
        <f t="shared" si="32"/>
        <v>0</v>
      </c>
      <c r="N324" s="15">
        <f t="shared" si="33"/>
        <v>27900</v>
      </c>
    </row>
    <row r="325" spans="1:14" ht="15" x14ac:dyDescent="0.25">
      <c r="A325" s="31"/>
      <c r="B325" s="37"/>
      <c r="C325" s="33">
        <v>4240</v>
      </c>
      <c r="D325" s="34" t="s">
        <v>153</v>
      </c>
      <c r="E325" s="15">
        <f>[1]Arkusz8!N325</f>
        <v>7000</v>
      </c>
      <c r="F325" s="16">
        <f>[1]Arkusz8!I325</f>
        <v>7000</v>
      </c>
      <c r="G325" s="38"/>
      <c r="H325" s="202"/>
      <c r="I325" s="15">
        <f t="shared" si="31"/>
        <v>7000</v>
      </c>
      <c r="J325" s="16">
        <f>[1]Arkusz6!M324</f>
        <v>0</v>
      </c>
      <c r="K325" s="39"/>
      <c r="L325" s="39"/>
      <c r="M325" s="15">
        <f t="shared" si="32"/>
        <v>0</v>
      </c>
      <c r="N325" s="15">
        <f t="shared" si="33"/>
        <v>7000</v>
      </c>
    </row>
    <row r="326" spans="1:14" ht="15" x14ac:dyDescent="0.25">
      <c r="A326" s="31"/>
      <c r="B326" s="37"/>
      <c r="C326" s="33">
        <v>4260</v>
      </c>
      <c r="D326" s="34" t="s">
        <v>80</v>
      </c>
      <c r="E326" s="15">
        <f>[1]Arkusz8!N326</f>
        <v>4000</v>
      </c>
      <c r="F326" s="16">
        <f>[1]Arkusz8!I326</f>
        <v>4000</v>
      </c>
      <c r="G326" s="38"/>
      <c r="H326" s="202"/>
      <c r="I326" s="15">
        <f t="shared" si="31"/>
        <v>4000</v>
      </c>
      <c r="J326" s="16">
        <f>[1]Arkusz6!M325</f>
        <v>0</v>
      </c>
      <c r="K326" s="39"/>
      <c r="L326" s="39"/>
      <c r="M326" s="15">
        <f t="shared" si="32"/>
        <v>0</v>
      </c>
      <c r="N326" s="15">
        <f t="shared" si="33"/>
        <v>4000</v>
      </c>
    </row>
    <row r="327" spans="1:14" ht="15" x14ac:dyDescent="0.25">
      <c r="A327" s="31"/>
      <c r="B327" s="37"/>
      <c r="C327" s="33">
        <v>4270</v>
      </c>
      <c r="D327" s="34" t="s">
        <v>141</v>
      </c>
      <c r="E327" s="15">
        <f>[1]Arkusz8!N327</f>
        <v>28500</v>
      </c>
      <c r="F327" s="16">
        <f>[1]Arkusz8!I327</f>
        <v>28500</v>
      </c>
      <c r="G327" s="38"/>
      <c r="H327" s="202"/>
      <c r="I327" s="15">
        <f t="shared" si="31"/>
        <v>28500</v>
      </c>
      <c r="J327" s="16">
        <f>[1]Arkusz6!M326</f>
        <v>0</v>
      </c>
      <c r="K327" s="39"/>
      <c r="L327" s="39"/>
      <c r="M327" s="15">
        <f t="shared" si="32"/>
        <v>0</v>
      </c>
      <c r="N327" s="15">
        <f t="shared" si="33"/>
        <v>28500</v>
      </c>
    </row>
    <row r="328" spans="1:14" ht="15" x14ac:dyDescent="0.25">
      <c r="A328" s="31"/>
      <c r="B328" s="37"/>
      <c r="C328" s="33">
        <v>4300</v>
      </c>
      <c r="D328" s="34" t="s">
        <v>156</v>
      </c>
      <c r="E328" s="15">
        <f>[1]Arkusz8!N328</f>
        <v>41173.23000000001</v>
      </c>
      <c r="F328" s="16">
        <f>[1]Arkusz8!I328</f>
        <v>41173.23000000001</v>
      </c>
      <c r="G328" s="38"/>
      <c r="H328" s="202"/>
      <c r="I328" s="15">
        <f t="shared" si="31"/>
        <v>41173.23000000001</v>
      </c>
      <c r="J328" s="16">
        <f>[1]Arkusz6!M327</f>
        <v>0</v>
      </c>
      <c r="K328" s="39"/>
      <c r="L328" s="39"/>
      <c r="M328" s="15">
        <f t="shared" si="32"/>
        <v>0</v>
      </c>
      <c r="N328" s="15">
        <f t="shared" si="33"/>
        <v>41173.23000000001</v>
      </c>
    </row>
    <row r="329" spans="1:14" ht="15" x14ac:dyDescent="0.25">
      <c r="A329" s="31"/>
      <c r="B329" s="37"/>
      <c r="C329" s="33">
        <v>4410</v>
      </c>
      <c r="D329" s="34" t="s">
        <v>85</v>
      </c>
      <c r="E329" s="15">
        <f>[1]Arkusz8!N329</f>
        <v>500</v>
      </c>
      <c r="F329" s="16">
        <f>[1]Arkusz8!I329</f>
        <v>500</v>
      </c>
      <c r="G329" s="38"/>
      <c r="H329" s="202"/>
      <c r="I329" s="15">
        <f t="shared" si="31"/>
        <v>500</v>
      </c>
      <c r="J329" s="16">
        <f>[1]Arkusz6!M328</f>
        <v>0</v>
      </c>
      <c r="K329" s="39"/>
      <c r="L329" s="39"/>
      <c r="M329" s="15">
        <f t="shared" si="32"/>
        <v>0</v>
      </c>
      <c r="N329" s="15">
        <f t="shared" si="33"/>
        <v>500</v>
      </c>
    </row>
    <row r="330" spans="1:14" ht="15" x14ac:dyDescent="0.25">
      <c r="A330" s="31"/>
      <c r="B330" s="37"/>
      <c r="C330" s="33">
        <v>4430</v>
      </c>
      <c r="D330" s="34" t="s">
        <v>45</v>
      </c>
      <c r="E330" s="15">
        <f>[1]Arkusz8!N330</f>
        <v>1500</v>
      </c>
      <c r="F330" s="16">
        <f>[1]Arkusz8!I330</f>
        <v>1500</v>
      </c>
      <c r="G330" s="38"/>
      <c r="H330" s="202"/>
      <c r="I330" s="15">
        <f t="shared" si="31"/>
        <v>1500</v>
      </c>
      <c r="J330" s="16">
        <f>[1]Arkusz6!M329</f>
        <v>0</v>
      </c>
      <c r="K330" s="39"/>
      <c r="L330" s="39"/>
      <c r="M330" s="15">
        <f t="shared" si="32"/>
        <v>0</v>
      </c>
      <c r="N330" s="15">
        <f t="shared" si="33"/>
        <v>1500</v>
      </c>
    </row>
    <row r="331" spans="1:14" ht="15" x14ac:dyDescent="0.25">
      <c r="A331" s="31"/>
      <c r="B331" s="37"/>
      <c r="C331" s="58">
        <v>4610</v>
      </c>
      <c r="D331" s="60" t="s">
        <v>60</v>
      </c>
      <c r="E331" s="15">
        <f>[1]Arkusz8!N331</f>
        <v>3000</v>
      </c>
      <c r="F331" s="16">
        <f>[1]Arkusz8!I331</f>
        <v>3000</v>
      </c>
      <c r="G331" s="38"/>
      <c r="H331" s="202"/>
      <c r="I331" s="15">
        <f t="shared" si="31"/>
        <v>3000</v>
      </c>
      <c r="J331" s="16">
        <f>[1]Arkusz6!M330</f>
        <v>0</v>
      </c>
      <c r="K331" s="39"/>
      <c r="L331" s="39"/>
      <c r="M331" s="15">
        <f t="shared" si="32"/>
        <v>0</v>
      </c>
      <c r="N331" s="15">
        <f t="shared" si="33"/>
        <v>3000</v>
      </c>
    </row>
    <row r="332" spans="1:14" ht="15" x14ac:dyDescent="0.25">
      <c r="A332" s="31"/>
      <c r="B332" s="91"/>
      <c r="C332" s="33">
        <v>4700</v>
      </c>
      <c r="D332" s="34" t="s">
        <v>88</v>
      </c>
      <c r="E332" s="15">
        <f>[1]Arkusz8!N332</f>
        <v>500</v>
      </c>
      <c r="F332" s="16">
        <f>[1]Arkusz8!I332</f>
        <v>500</v>
      </c>
      <c r="G332" s="38"/>
      <c r="H332" s="202"/>
      <c r="I332" s="15">
        <f t="shared" si="31"/>
        <v>500</v>
      </c>
      <c r="J332" s="16">
        <f>[1]Arkusz6!M331</f>
        <v>0</v>
      </c>
      <c r="K332" s="39"/>
      <c r="L332" s="39"/>
      <c r="M332" s="15">
        <f t="shared" si="32"/>
        <v>0</v>
      </c>
      <c r="N332" s="15">
        <f t="shared" si="33"/>
        <v>500</v>
      </c>
    </row>
    <row r="333" spans="1:14" ht="15" x14ac:dyDescent="0.25">
      <c r="A333" s="31"/>
      <c r="B333" s="37"/>
      <c r="C333" s="33"/>
      <c r="D333" s="34"/>
      <c r="E333" s="15"/>
      <c r="F333" s="16"/>
      <c r="G333" s="38"/>
      <c r="H333" s="202"/>
      <c r="I333" s="15"/>
      <c r="J333" s="16"/>
      <c r="K333" s="39"/>
      <c r="L333" s="39"/>
      <c r="M333" s="15"/>
      <c r="N333" s="15"/>
    </row>
    <row r="334" spans="1:14" ht="15" thickBot="1" x14ac:dyDescent="0.25">
      <c r="A334" s="83">
        <v>852</v>
      </c>
      <c r="B334" s="113"/>
      <c r="C334" s="114"/>
      <c r="D334" s="153" t="s">
        <v>157</v>
      </c>
      <c r="E334" s="15">
        <f>[1]Arkusz8!N334</f>
        <v>2465709.5099999998</v>
      </c>
      <c r="F334" s="16">
        <f>[1]Arkusz8!I334</f>
        <v>2465709.5099999998</v>
      </c>
      <c r="G334" s="17">
        <f>G383+G417+G335+G345+G353+G376+G380+G387+G390+G411+G339</f>
        <v>0</v>
      </c>
      <c r="H334" s="17">
        <f>H383+H417+H335+H345+H353+H376+H380+H387+H390+H411+H339</f>
        <v>0</v>
      </c>
      <c r="I334" s="15">
        <f t="shared" si="31"/>
        <v>2465709.5099999998</v>
      </c>
      <c r="J334" s="16">
        <f>[1]Arkusz6!M333</f>
        <v>0</v>
      </c>
      <c r="K334" s="17">
        <f>K383+K417+K335+K345+K353+K376+K380+K387+K390+K411+K339</f>
        <v>0</v>
      </c>
      <c r="L334" s="17">
        <f>L383+L417+L335+L345+L353+L376+L380+L387+L390+L411+L339</f>
        <v>0</v>
      </c>
      <c r="M334" s="15">
        <f t="shared" si="32"/>
        <v>0</v>
      </c>
      <c r="N334" s="15">
        <f t="shared" si="33"/>
        <v>2465709.5099999998</v>
      </c>
    </row>
    <row r="335" spans="1:14" ht="16.5" thickTop="1" thickBot="1" x14ac:dyDescent="0.3">
      <c r="A335" s="115"/>
      <c r="B335" s="86">
        <v>85202</v>
      </c>
      <c r="C335" s="19"/>
      <c r="D335" s="88" t="s">
        <v>158</v>
      </c>
      <c r="E335" s="15">
        <f>[1]Arkusz8!N335</f>
        <v>70200</v>
      </c>
      <c r="F335" s="16">
        <f>[1]Arkusz8!I335</f>
        <v>70200</v>
      </c>
      <c r="G335" s="89"/>
      <c r="H335" s="205"/>
      <c r="I335" s="15">
        <f t="shared" si="31"/>
        <v>70200</v>
      </c>
      <c r="J335" s="16">
        <f>[1]Arkusz6!M334</f>
        <v>0</v>
      </c>
      <c r="K335" s="24"/>
      <c r="L335" s="24"/>
      <c r="M335" s="15">
        <f t="shared" si="32"/>
        <v>0</v>
      </c>
      <c r="N335" s="15">
        <f t="shared" si="33"/>
        <v>70200</v>
      </c>
    </row>
    <row r="336" spans="1:14" ht="15" x14ac:dyDescent="0.25">
      <c r="A336" s="31"/>
      <c r="B336" s="37"/>
      <c r="C336" s="58"/>
      <c r="D336" s="60" t="s">
        <v>159</v>
      </c>
      <c r="E336" s="15"/>
      <c r="F336" s="16"/>
      <c r="G336" s="38"/>
      <c r="H336" s="202"/>
      <c r="I336" s="15"/>
      <c r="J336" s="16"/>
      <c r="K336" s="39"/>
      <c r="L336" s="39"/>
      <c r="M336" s="15"/>
      <c r="N336" s="15"/>
    </row>
    <row r="337" spans="1:14" ht="15" x14ac:dyDescent="0.25">
      <c r="A337" s="31"/>
      <c r="B337" s="37"/>
      <c r="C337" s="33">
        <v>4330</v>
      </c>
      <c r="D337" s="34" t="s">
        <v>160</v>
      </c>
      <c r="E337" s="15">
        <f>[1]Arkusz8!N337</f>
        <v>70200</v>
      </c>
      <c r="F337" s="16">
        <f>[1]Arkusz8!I337</f>
        <v>70200</v>
      </c>
      <c r="G337" s="38"/>
      <c r="H337" s="202"/>
      <c r="I337" s="15">
        <f t="shared" si="31"/>
        <v>70200</v>
      </c>
      <c r="J337" s="16">
        <f>[1]Arkusz6!M336</f>
        <v>0</v>
      </c>
      <c r="K337" s="39"/>
      <c r="L337" s="39"/>
      <c r="M337" s="15">
        <f t="shared" si="32"/>
        <v>0</v>
      </c>
      <c r="N337" s="15">
        <f t="shared" si="33"/>
        <v>70200</v>
      </c>
    </row>
    <row r="338" spans="1:14" ht="15" x14ac:dyDescent="0.25">
      <c r="A338" s="31"/>
      <c r="B338" s="33"/>
      <c r="C338" s="33"/>
      <c r="D338" s="207"/>
      <c r="E338" s="15"/>
      <c r="F338" s="16"/>
      <c r="G338" s="38"/>
      <c r="H338" s="202"/>
      <c r="I338" s="15"/>
      <c r="J338" s="16"/>
      <c r="K338" s="39"/>
      <c r="L338" s="39"/>
      <c r="M338" s="15"/>
      <c r="N338" s="15"/>
    </row>
    <row r="339" spans="1:14" ht="15.75" thickBot="1" x14ac:dyDescent="0.3">
      <c r="A339" s="116"/>
      <c r="B339" s="20">
        <v>85204</v>
      </c>
      <c r="C339" s="208"/>
      <c r="D339" s="22" t="s">
        <v>161</v>
      </c>
      <c r="E339" s="15">
        <f>[1]Arkusz8!N339</f>
        <v>13517</v>
      </c>
      <c r="F339" s="16">
        <f>[1]Arkusz8!I339</f>
        <v>13517</v>
      </c>
      <c r="G339" s="23">
        <f>SUM(G340:G343)</f>
        <v>0</v>
      </c>
      <c r="H339" s="23">
        <f t="shared" ref="H339" si="36">SUM(H343:H343)</f>
        <v>0</v>
      </c>
      <c r="I339" s="15">
        <f t="shared" si="31"/>
        <v>13517</v>
      </c>
      <c r="J339" s="16">
        <f>[1]Arkusz6!M338</f>
        <v>0</v>
      </c>
      <c r="K339" s="24"/>
      <c r="L339" s="24"/>
      <c r="M339" s="15">
        <f t="shared" si="32"/>
        <v>0</v>
      </c>
      <c r="N339" s="15">
        <f t="shared" si="33"/>
        <v>13517</v>
      </c>
    </row>
    <row r="340" spans="1:14" ht="15" x14ac:dyDescent="0.25">
      <c r="A340" s="25"/>
      <c r="B340" s="209"/>
      <c r="C340" s="33">
        <v>3110</v>
      </c>
      <c r="D340" s="34" t="s">
        <v>162</v>
      </c>
      <c r="E340" s="15">
        <f>[1]Arkusz8!N340</f>
        <v>10000</v>
      </c>
      <c r="F340" s="16">
        <f>[1]Arkusz8!I340</f>
        <v>10000</v>
      </c>
      <c r="G340" s="49"/>
      <c r="H340" s="210"/>
      <c r="I340" s="15">
        <f t="shared" si="31"/>
        <v>10000</v>
      </c>
      <c r="J340" s="16">
        <f>[1]Arkusz6!M339</f>
        <v>0</v>
      </c>
      <c r="K340" s="30"/>
      <c r="L340" s="30"/>
      <c r="M340" s="15">
        <f t="shared" si="32"/>
        <v>0</v>
      </c>
      <c r="N340" s="15">
        <f t="shared" si="33"/>
        <v>10000</v>
      </c>
    </row>
    <row r="341" spans="1:14" ht="15" x14ac:dyDescent="0.25">
      <c r="A341" s="31"/>
      <c r="B341" s="211"/>
      <c r="C341" s="33">
        <v>4110</v>
      </c>
      <c r="D341" s="34" t="s">
        <v>40</v>
      </c>
      <c r="E341" s="15">
        <f>[1]Arkusz8!N341</f>
        <v>517</v>
      </c>
      <c r="F341" s="16">
        <f>[1]Arkusz8!I341</f>
        <v>517</v>
      </c>
      <c r="G341" s="39"/>
      <c r="H341" s="173"/>
      <c r="I341" s="15">
        <f t="shared" si="31"/>
        <v>517</v>
      </c>
      <c r="J341" s="16">
        <f>[1]Arkusz6!M340</f>
        <v>0</v>
      </c>
      <c r="K341" s="30"/>
      <c r="L341" s="30"/>
      <c r="M341" s="15">
        <f t="shared" si="32"/>
        <v>0</v>
      </c>
      <c r="N341" s="15">
        <f t="shared" si="33"/>
        <v>517</v>
      </c>
    </row>
    <row r="342" spans="1:14" ht="15" x14ac:dyDescent="0.25">
      <c r="A342" s="31"/>
      <c r="B342" s="211"/>
      <c r="C342" s="33">
        <v>4170</v>
      </c>
      <c r="D342" s="34" t="s">
        <v>78</v>
      </c>
      <c r="E342" s="15">
        <f>[1]Arkusz8!N342</f>
        <v>3000</v>
      </c>
      <c r="F342" s="16">
        <f>[1]Arkusz8!I342</f>
        <v>3000</v>
      </c>
      <c r="G342" s="39"/>
      <c r="H342" s="173"/>
      <c r="I342" s="15">
        <f t="shared" si="31"/>
        <v>3000</v>
      </c>
      <c r="J342" s="16">
        <f>[1]Arkusz6!M341</f>
        <v>0</v>
      </c>
      <c r="K342" s="30"/>
      <c r="L342" s="30"/>
      <c r="M342" s="15">
        <f t="shared" si="32"/>
        <v>0</v>
      </c>
      <c r="N342" s="15">
        <f t="shared" si="33"/>
        <v>3000</v>
      </c>
    </row>
    <row r="343" spans="1:14" ht="15" x14ac:dyDescent="0.25">
      <c r="A343" s="31"/>
      <c r="B343" s="37"/>
      <c r="C343" s="33">
        <v>4300</v>
      </c>
      <c r="D343" s="34" t="s">
        <v>55</v>
      </c>
      <c r="E343" s="15"/>
      <c r="F343" s="16"/>
      <c r="G343" s="38"/>
      <c r="H343" s="202"/>
      <c r="I343" s="15">
        <f t="shared" si="31"/>
        <v>0</v>
      </c>
      <c r="J343" s="16">
        <f>[1]Arkusz6!M342</f>
        <v>0</v>
      </c>
      <c r="K343" s="39"/>
      <c r="L343" s="39"/>
      <c r="M343" s="15">
        <f t="shared" si="32"/>
        <v>0</v>
      </c>
      <c r="N343" s="15">
        <f t="shared" si="33"/>
        <v>0</v>
      </c>
    </row>
    <row r="344" spans="1:14" ht="15" x14ac:dyDescent="0.25">
      <c r="A344" s="31"/>
      <c r="B344" s="33"/>
      <c r="C344" s="33"/>
      <c r="D344" s="207"/>
      <c r="E344" s="15"/>
      <c r="F344" s="16"/>
      <c r="G344" s="38"/>
      <c r="H344" s="202"/>
      <c r="I344" s="15"/>
      <c r="J344" s="16"/>
      <c r="K344" s="39"/>
      <c r="L344" s="39"/>
      <c r="M344" s="15"/>
      <c r="N344" s="15"/>
    </row>
    <row r="345" spans="1:14" ht="15.75" thickBot="1" x14ac:dyDescent="0.3">
      <c r="A345" s="116"/>
      <c r="B345" s="20">
        <v>85205</v>
      </c>
      <c r="C345" s="208"/>
      <c r="D345" s="22" t="s">
        <v>163</v>
      </c>
      <c r="E345" s="15">
        <f>[1]Arkusz8!N345</f>
        <v>3200</v>
      </c>
      <c r="F345" s="16">
        <f>[1]Arkusz8!I345</f>
        <v>3200</v>
      </c>
      <c r="G345" s="23">
        <f>SUM(G346:G350)</f>
        <v>0</v>
      </c>
      <c r="H345" s="24">
        <f>SUM(H346:H350)</f>
        <v>0</v>
      </c>
      <c r="I345" s="15">
        <f t="shared" si="31"/>
        <v>3200</v>
      </c>
      <c r="J345" s="16">
        <f>[1]Arkusz6!M344</f>
        <v>0</v>
      </c>
      <c r="K345" s="24"/>
      <c r="L345" s="24"/>
      <c r="M345" s="15">
        <f t="shared" si="32"/>
        <v>0</v>
      </c>
      <c r="N345" s="15">
        <f t="shared" si="33"/>
        <v>3200</v>
      </c>
    </row>
    <row r="346" spans="1:14" ht="15" x14ac:dyDescent="0.25">
      <c r="A346" s="31"/>
      <c r="B346" s="37"/>
      <c r="C346" s="33">
        <v>4210</v>
      </c>
      <c r="D346" s="34" t="s">
        <v>125</v>
      </c>
      <c r="E346" s="15">
        <f>[1]Arkusz8!N346</f>
        <v>750</v>
      </c>
      <c r="F346" s="16">
        <f>[1]Arkusz8!I346</f>
        <v>750</v>
      </c>
      <c r="G346" s="38"/>
      <c r="H346" s="202"/>
      <c r="I346" s="15">
        <f t="shared" si="31"/>
        <v>750</v>
      </c>
      <c r="J346" s="16">
        <f>[1]Arkusz6!M345</f>
        <v>0</v>
      </c>
      <c r="K346" s="39"/>
      <c r="L346" s="39"/>
      <c r="M346" s="15">
        <f t="shared" si="32"/>
        <v>0</v>
      </c>
      <c r="N346" s="15">
        <f t="shared" si="33"/>
        <v>750</v>
      </c>
    </row>
    <row r="347" spans="1:14" ht="15" x14ac:dyDescent="0.25">
      <c r="A347" s="31"/>
      <c r="B347" s="37"/>
      <c r="C347" s="33">
        <v>4240</v>
      </c>
      <c r="D347" s="34" t="s">
        <v>153</v>
      </c>
      <c r="E347" s="15">
        <f>[1]Arkusz8!N347</f>
        <v>300</v>
      </c>
      <c r="F347" s="16">
        <f>[1]Arkusz8!I347</f>
        <v>300</v>
      </c>
      <c r="G347" s="38"/>
      <c r="H347" s="202"/>
      <c r="I347" s="15">
        <f t="shared" si="31"/>
        <v>300</v>
      </c>
      <c r="J347" s="16">
        <f>[1]Arkusz6!M346</f>
        <v>0</v>
      </c>
      <c r="K347" s="39"/>
      <c r="L347" s="39"/>
      <c r="M347" s="15">
        <f t="shared" si="32"/>
        <v>0</v>
      </c>
      <c r="N347" s="15">
        <f t="shared" si="33"/>
        <v>300</v>
      </c>
    </row>
    <row r="348" spans="1:14" ht="15" x14ac:dyDescent="0.25">
      <c r="A348" s="31"/>
      <c r="B348" s="37"/>
      <c r="C348" s="33">
        <v>4300</v>
      </c>
      <c r="D348" s="34" t="s">
        <v>156</v>
      </c>
      <c r="E348" s="15">
        <f>[1]Arkusz8!N348</f>
        <v>1900</v>
      </c>
      <c r="F348" s="16">
        <f>[1]Arkusz8!I348</f>
        <v>1900</v>
      </c>
      <c r="G348" s="38"/>
      <c r="H348" s="202"/>
      <c r="I348" s="15">
        <f t="shared" si="31"/>
        <v>1900</v>
      </c>
      <c r="J348" s="16">
        <f>[1]Arkusz6!M347</f>
        <v>0</v>
      </c>
      <c r="K348" s="39"/>
      <c r="L348" s="39"/>
      <c r="M348" s="15">
        <f t="shared" si="32"/>
        <v>0</v>
      </c>
      <c r="N348" s="15">
        <f t="shared" si="33"/>
        <v>1900</v>
      </c>
    </row>
    <row r="349" spans="1:14" ht="15" x14ac:dyDescent="0.25">
      <c r="A349" s="31"/>
      <c r="B349" s="37"/>
      <c r="C349" s="33">
        <v>4410</v>
      </c>
      <c r="D349" s="34" t="s">
        <v>85</v>
      </c>
      <c r="E349" s="15">
        <f>[1]Arkusz8!N349</f>
        <v>250</v>
      </c>
      <c r="F349" s="16">
        <f>[1]Arkusz8!I349</f>
        <v>250</v>
      </c>
      <c r="G349" s="38"/>
      <c r="H349" s="202"/>
      <c r="I349" s="15">
        <f t="shared" si="31"/>
        <v>250</v>
      </c>
      <c r="J349" s="16">
        <f>[1]Arkusz6!M348</f>
        <v>0</v>
      </c>
      <c r="K349" s="39"/>
      <c r="L349" s="39"/>
      <c r="M349" s="15">
        <f t="shared" si="32"/>
        <v>0</v>
      </c>
      <c r="N349" s="15">
        <f t="shared" si="33"/>
        <v>250</v>
      </c>
    </row>
    <row r="350" spans="1:14" ht="15" x14ac:dyDescent="0.25">
      <c r="A350" s="31"/>
      <c r="B350" s="37"/>
      <c r="C350" s="33">
        <v>4700</v>
      </c>
      <c r="D350" s="34" t="s">
        <v>88</v>
      </c>
      <c r="E350" s="15">
        <f>[1]Arkusz8!N350</f>
        <v>0</v>
      </c>
      <c r="F350" s="16">
        <f>[1]Arkusz8!I350</f>
        <v>0</v>
      </c>
      <c r="G350" s="38"/>
      <c r="H350" s="202"/>
      <c r="I350" s="15">
        <f t="shared" si="31"/>
        <v>0</v>
      </c>
      <c r="J350" s="16">
        <f>[1]Arkusz6!M349</f>
        <v>0</v>
      </c>
      <c r="K350" s="39"/>
      <c r="L350" s="39"/>
      <c r="M350" s="15">
        <f t="shared" si="32"/>
        <v>0</v>
      </c>
      <c r="N350" s="15">
        <f t="shared" si="33"/>
        <v>0</v>
      </c>
    </row>
    <row r="351" spans="1:14" ht="15" x14ac:dyDescent="0.25">
      <c r="A351" s="31"/>
      <c r="B351" s="37"/>
      <c r="C351" s="33"/>
      <c r="D351" s="212"/>
      <c r="E351" s="15"/>
      <c r="F351" s="16"/>
      <c r="G351" s="38"/>
      <c r="H351" s="202"/>
      <c r="I351" s="15"/>
      <c r="J351" s="16"/>
      <c r="K351" s="39"/>
      <c r="L351" s="39"/>
      <c r="M351" s="15"/>
      <c r="N351" s="15"/>
    </row>
    <row r="352" spans="1:14" ht="15" x14ac:dyDescent="0.25">
      <c r="A352" s="31"/>
      <c r="B352" s="37"/>
      <c r="C352" s="33"/>
      <c r="D352" s="213" t="s">
        <v>164</v>
      </c>
      <c r="E352" s="15"/>
      <c r="F352" s="16"/>
      <c r="G352" s="38"/>
      <c r="H352" s="202"/>
      <c r="I352" s="15"/>
      <c r="J352" s="16"/>
      <c r="K352" s="39"/>
      <c r="L352" s="39"/>
      <c r="M352" s="15"/>
      <c r="N352" s="15"/>
    </row>
    <row r="353" spans="1:14" ht="15.75" thickBot="1" x14ac:dyDescent="0.3">
      <c r="A353" s="172"/>
      <c r="B353" s="20">
        <v>85212</v>
      </c>
      <c r="C353" s="208"/>
      <c r="D353" s="214" t="s">
        <v>165</v>
      </c>
      <c r="E353" s="15">
        <f>[1]Arkusz8!N353</f>
        <v>1597664.51</v>
      </c>
      <c r="F353" s="16">
        <f>[1]Arkusz8!I353</f>
        <v>1597664.51</v>
      </c>
      <c r="G353" s="23">
        <f>SUM(G354:G373)</f>
        <v>0</v>
      </c>
      <c r="H353" s="215">
        <f>SUM(H354:H373)</f>
        <v>0</v>
      </c>
      <c r="I353" s="15">
        <f t="shared" si="31"/>
        <v>1597664.51</v>
      </c>
      <c r="J353" s="16">
        <f>[1]Arkusz6!M352</f>
        <v>0</v>
      </c>
      <c r="K353" s="24"/>
      <c r="L353" s="24"/>
      <c r="M353" s="15">
        <f t="shared" si="32"/>
        <v>0</v>
      </c>
      <c r="N353" s="15">
        <f t="shared" si="33"/>
        <v>1597664.51</v>
      </c>
    </row>
    <row r="354" spans="1:14" ht="39" x14ac:dyDescent="0.25">
      <c r="A354" s="25"/>
      <c r="B354" s="209"/>
      <c r="C354" s="189">
        <v>2910</v>
      </c>
      <c r="D354" s="190" t="s">
        <v>115</v>
      </c>
      <c r="E354" s="15">
        <f>[1]Arkusz8!N354</f>
        <v>1850</v>
      </c>
      <c r="F354" s="16">
        <f>[1]Arkusz8!I354</f>
        <v>1850</v>
      </c>
      <c r="G354" s="49"/>
      <c r="H354" s="210"/>
      <c r="I354" s="15">
        <f t="shared" si="31"/>
        <v>1850</v>
      </c>
      <c r="J354" s="16">
        <f>[1]Arkusz6!M353</f>
        <v>0</v>
      </c>
      <c r="K354" s="30"/>
      <c r="L354" s="30"/>
      <c r="M354" s="15">
        <f t="shared" si="32"/>
        <v>0</v>
      </c>
      <c r="N354" s="15">
        <f t="shared" si="33"/>
        <v>1850</v>
      </c>
    </row>
    <row r="355" spans="1:14" ht="15" x14ac:dyDescent="0.25">
      <c r="A355" s="31"/>
      <c r="B355" s="33"/>
      <c r="C355" s="33">
        <v>3020</v>
      </c>
      <c r="D355" s="141" t="s">
        <v>74</v>
      </c>
      <c r="E355" s="15">
        <f>[1]Arkusz8!N355</f>
        <v>200</v>
      </c>
      <c r="F355" s="16">
        <f>[1]Arkusz8!I355</f>
        <v>200</v>
      </c>
      <c r="G355" s="38"/>
      <c r="H355" s="39"/>
      <c r="I355" s="15">
        <f t="shared" si="31"/>
        <v>200</v>
      </c>
      <c r="J355" s="16">
        <f>[1]Arkusz6!M354</f>
        <v>0</v>
      </c>
      <c r="K355" s="39"/>
      <c r="L355" s="39"/>
      <c r="M355" s="15">
        <f t="shared" si="32"/>
        <v>0</v>
      </c>
      <c r="N355" s="15">
        <f t="shared" si="33"/>
        <v>200</v>
      </c>
    </row>
    <row r="356" spans="1:14" ht="15" x14ac:dyDescent="0.25">
      <c r="A356" s="31"/>
      <c r="B356" s="37"/>
      <c r="C356" s="33">
        <v>3110</v>
      </c>
      <c r="D356" s="34" t="s">
        <v>162</v>
      </c>
      <c r="E356" s="15">
        <f>[1]Arkusz8!N356</f>
        <v>1484450</v>
      </c>
      <c r="F356" s="16">
        <f>[1]Arkusz8!I356</f>
        <v>1484450</v>
      </c>
      <c r="G356" s="38"/>
      <c r="H356" s="202"/>
      <c r="I356" s="15">
        <f t="shared" si="31"/>
        <v>1484450</v>
      </c>
      <c r="J356" s="16">
        <f>[1]Arkusz6!M355</f>
        <v>0</v>
      </c>
      <c r="K356" s="39"/>
      <c r="L356" s="39"/>
      <c r="M356" s="15">
        <f t="shared" si="32"/>
        <v>0</v>
      </c>
      <c r="N356" s="15">
        <f t="shared" si="33"/>
        <v>1484450</v>
      </c>
    </row>
    <row r="357" spans="1:14" ht="15" x14ac:dyDescent="0.25">
      <c r="A357" s="31"/>
      <c r="B357" s="91"/>
      <c r="C357" s="33">
        <v>4010</v>
      </c>
      <c r="D357" s="34" t="s">
        <v>166</v>
      </c>
      <c r="E357" s="15">
        <f>[1]Arkusz8!N357</f>
        <v>23000</v>
      </c>
      <c r="F357" s="16">
        <f>[1]Arkusz8!I357</f>
        <v>23000</v>
      </c>
      <c r="G357" s="38"/>
      <c r="H357" s="202"/>
      <c r="I357" s="15">
        <f t="shared" si="31"/>
        <v>23000</v>
      </c>
      <c r="J357" s="16">
        <f>[1]Arkusz6!M356</f>
        <v>0</v>
      </c>
      <c r="K357" s="39"/>
      <c r="L357" s="39"/>
      <c r="M357" s="15">
        <f t="shared" si="32"/>
        <v>0</v>
      </c>
      <c r="N357" s="15">
        <f t="shared" si="33"/>
        <v>23000</v>
      </c>
    </row>
    <row r="358" spans="1:14" ht="15" x14ac:dyDescent="0.25">
      <c r="A358" s="31"/>
      <c r="B358" s="91"/>
      <c r="C358" s="33">
        <v>4040</v>
      </c>
      <c r="D358" s="34" t="s">
        <v>131</v>
      </c>
      <c r="E358" s="15">
        <f>[1]Arkusz8!N358</f>
        <v>1741</v>
      </c>
      <c r="F358" s="16">
        <f>[1]Arkusz8!I358</f>
        <v>1741</v>
      </c>
      <c r="G358" s="38"/>
      <c r="H358" s="202"/>
      <c r="I358" s="15">
        <f t="shared" si="31"/>
        <v>1741</v>
      </c>
      <c r="J358" s="16">
        <f>[1]Arkusz6!M357</f>
        <v>0</v>
      </c>
      <c r="K358" s="39"/>
      <c r="L358" s="39"/>
      <c r="M358" s="15">
        <f t="shared" si="32"/>
        <v>0</v>
      </c>
      <c r="N358" s="15">
        <f t="shared" si="33"/>
        <v>1741</v>
      </c>
    </row>
    <row r="359" spans="1:14" ht="15" x14ac:dyDescent="0.25">
      <c r="A359" s="31"/>
      <c r="B359" s="91"/>
      <c r="C359" s="33">
        <v>4110</v>
      </c>
      <c r="D359" s="34" t="s">
        <v>40</v>
      </c>
      <c r="E359" s="15">
        <f>[1]Arkusz8!N359</f>
        <v>58724</v>
      </c>
      <c r="F359" s="16">
        <f>[1]Arkusz8!I359</f>
        <v>58724</v>
      </c>
      <c r="G359" s="38"/>
      <c r="H359" s="202"/>
      <c r="I359" s="15">
        <f t="shared" si="31"/>
        <v>58724</v>
      </c>
      <c r="J359" s="16">
        <f>[1]Arkusz6!M358</f>
        <v>0</v>
      </c>
      <c r="K359" s="39"/>
      <c r="L359" s="39"/>
      <c r="M359" s="15">
        <f t="shared" si="32"/>
        <v>0</v>
      </c>
      <c r="N359" s="15">
        <f t="shared" si="33"/>
        <v>58724</v>
      </c>
    </row>
    <row r="360" spans="1:14" ht="15" x14ac:dyDescent="0.25">
      <c r="A360" s="31"/>
      <c r="B360" s="91"/>
      <c r="C360" s="33">
        <v>4120</v>
      </c>
      <c r="D360" s="34" t="s">
        <v>41</v>
      </c>
      <c r="E360" s="15">
        <f>[1]Arkusz8!N360</f>
        <v>789</v>
      </c>
      <c r="F360" s="16">
        <f>[1]Arkusz8!I360</f>
        <v>789</v>
      </c>
      <c r="G360" s="38"/>
      <c r="H360" s="202"/>
      <c r="I360" s="15">
        <f t="shared" si="31"/>
        <v>789</v>
      </c>
      <c r="J360" s="16">
        <f>[1]Arkusz6!M359</f>
        <v>0</v>
      </c>
      <c r="K360" s="39"/>
      <c r="L360" s="39"/>
      <c r="M360" s="15">
        <f t="shared" si="32"/>
        <v>0</v>
      </c>
      <c r="N360" s="15">
        <f t="shared" si="33"/>
        <v>789</v>
      </c>
    </row>
    <row r="361" spans="1:14" ht="15" x14ac:dyDescent="0.25">
      <c r="A361" s="31"/>
      <c r="B361" s="91"/>
      <c r="C361" s="33">
        <v>4170</v>
      </c>
      <c r="D361" s="34" t="s">
        <v>78</v>
      </c>
      <c r="E361" s="15">
        <f>[1]Arkusz8!N361</f>
        <v>8040</v>
      </c>
      <c r="F361" s="16">
        <f>[1]Arkusz8!I361</f>
        <v>8040</v>
      </c>
      <c r="G361" s="38"/>
      <c r="H361" s="202"/>
      <c r="I361" s="15">
        <f t="shared" si="31"/>
        <v>8040</v>
      </c>
      <c r="J361" s="16">
        <f>[1]Arkusz6!M360</f>
        <v>0</v>
      </c>
      <c r="K361" s="39"/>
      <c r="L361" s="39"/>
      <c r="M361" s="15">
        <f t="shared" si="32"/>
        <v>0</v>
      </c>
      <c r="N361" s="15">
        <f t="shared" si="33"/>
        <v>8040</v>
      </c>
    </row>
    <row r="362" spans="1:14" ht="15" x14ac:dyDescent="0.25">
      <c r="A362" s="31"/>
      <c r="B362" s="91"/>
      <c r="C362" s="33">
        <v>4210</v>
      </c>
      <c r="D362" s="34" t="s">
        <v>43</v>
      </c>
      <c r="E362" s="15">
        <f>[1]Arkusz8!N362</f>
        <v>3200</v>
      </c>
      <c r="F362" s="16">
        <f>[1]Arkusz8!I362</f>
        <v>3200</v>
      </c>
      <c r="G362" s="38"/>
      <c r="H362" s="202"/>
      <c r="I362" s="15">
        <f t="shared" si="31"/>
        <v>3200</v>
      </c>
      <c r="J362" s="16">
        <f>[1]Arkusz6!M361</f>
        <v>0</v>
      </c>
      <c r="K362" s="39"/>
      <c r="L362" s="39"/>
      <c r="M362" s="15">
        <f t="shared" si="32"/>
        <v>0</v>
      </c>
      <c r="N362" s="15">
        <f t="shared" si="33"/>
        <v>3200</v>
      </c>
    </row>
    <row r="363" spans="1:14" ht="15" x14ac:dyDescent="0.25">
      <c r="A363" s="31"/>
      <c r="B363" s="91"/>
      <c r="C363" s="33">
        <v>4240</v>
      </c>
      <c r="D363" s="139" t="s">
        <v>71</v>
      </c>
      <c r="E363" s="15">
        <f>[1]Arkusz8!N363</f>
        <v>480</v>
      </c>
      <c r="F363" s="16">
        <f>[1]Arkusz8!I363</f>
        <v>480</v>
      </c>
      <c r="G363" s="38"/>
      <c r="H363" s="202"/>
      <c r="I363" s="15">
        <f t="shared" si="31"/>
        <v>480</v>
      </c>
      <c r="J363" s="16">
        <f>[1]Arkusz6!M362</f>
        <v>0</v>
      </c>
      <c r="K363" s="39"/>
      <c r="L363" s="39"/>
      <c r="M363" s="15">
        <f t="shared" si="32"/>
        <v>0</v>
      </c>
      <c r="N363" s="15">
        <f t="shared" si="33"/>
        <v>480</v>
      </c>
    </row>
    <row r="364" spans="1:14" ht="15" x14ac:dyDescent="0.25">
      <c r="A364" s="31"/>
      <c r="B364" s="91"/>
      <c r="C364" s="33">
        <v>4260</v>
      </c>
      <c r="D364" s="34" t="s">
        <v>80</v>
      </c>
      <c r="E364" s="15">
        <f>[1]Arkusz8!N364</f>
        <v>1342</v>
      </c>
      <c r="F364" s="16">
        <f>[1]Arkusz8!I364</f>
        <v>1342</v>
      </c>
      <c r="G364" s="38"/>
      <c r="H364" s="202"/>
      <c r="I364" s="15">
        <f t="shared" si="31"/>
        <v>1342</v>
      </c>
      <c r="J364" s="16">
        <f>[1]Arkusz6!M363</f>
        <v>0</v>
      </c>
      <c r="K364" s="39"/>
      <c r="L364" s="39"/>
      <c r="M364" s="15">
        <f t="shared" si="32"/>
        <v>0</v>
      </c>
      <c r="N364" s="15">
        <f t="shared" si="33"/>
        <v>1342</v>
      </c>
    </row>
    <row r="365" spans="1:14" ht="15" x14ac:dyDescent="0.25">
      <c r="A365" s="31"/>
      <c r="B365" s="91"/>
      <c r="C365" s="33">
        <v>4270</v>
      </c>
      <c r="D365" s="34" t="s">
        <v>141</v>
      </c>
      <c r="E365" s="15">
        <f>[1]Arkusz8!N365</f>
        <v>1100</v>
      </c>
      <c r="F365" s="16">
        <f>[1]Arkusz8!I365</f>
        <v>1100</v>
      </c>
      <c r="G365" s="38"/>
      <c r="H365" s="202"/>
      <c r="I365" s="15">
        <f t="shared" si="31"/>
        <v>1100</v>
      </c>
      <c r="J365" s="16">
        <f>[1]Arkusz6!M364</f>
        <v>0</v>
      </c>
      <c r="K365" s="39"/>
      <c r="L365" s="39"/>
      <c r="M365" s="15">
        <f t="shared" si="32"/>
        <v>0</v>
      </c>
      <c r="N365" s="15">
        <f t="shared" si="33"/>
        <v>1100</v>
      </c>
    </row>
    <row r="366" spans="1:14" ht="15" x14ac:dyDescent="0.25">
      <c r="A366" s="31"/>
      <c r="B366" s="91"/>
      <c r="C366" s="33">
        <v>4280</v>
      </c>
      <c r="D366" s="34" t="s">
        <v>81</v>
      </c>
      <c r="E366" s="15">
        <f>[1]Arkusz8!N366</f>
        <v>90</v>
      </c>
      <c r="F366" s="16">
        <f>[1]Arkusz8!I366</f>
        <v>90</v>
      </c>
      <c r="G366" s="38"/>
      <c r="H366" s="202"/>
      <c r="I366" s="15">
        <f t="shared" si="31"/>
        <v>90</v>
      </c>
      <c r="J366" s="16">
        <f>[1]Arkusz6!M365</f>
        <v>0</v>
      </c>
      <c r="K366" s="39"/>
      <c r="L366" s="39"/>
      <c r="M366" s="15">
        <f t="shared" si="32"/>
        <v>0</v>
      </c>
      <c r="N366" s="15">
        <f t="shared" si="33"/>
        <v>90</v>
      </c>
    </row>
    <row r="367" spans="1:14" ht="15" x14ac:dyDescent="0.25">
      <c r="A367" s="31"/>
      <c r="B367" s="91"/>
      <c r="C367" s="33">
        <v>4300</v>
      </c>
      <c r="D367" s="34" t="s">
        <v>55</v>
      </c>
      <c r="E367" s="15">
        <f>[1]Arkusz8!N367</f>
        <v>6200</v>
      </c>
      <c r="F367" s="16">
        <f>[1]Arkusz8!I367</f>
        <v>6200</v>
      </c>
      <c r="G367" s="38"/>
      <c r="H367" s="202"/>
      <c r="I367" s="15">
        <f t="shared" ref="I367:I460" si="37">F367+G367-H367</f>
        <v>6200</v>
      </c>
      <c r="J367" s="16">
        <f>[1]Arkusz6!M366</f>
        <v>0</v>
      </c>
      <c r="K367" s="39"/>
      <c r="L367" s="39"/>
      <c r="M367" s="15">
        <f t="shared" ref="M367:M460" si="38">J367+K367-L367</f>
        <v>0</v>
      </c>
      <c r="N367" s="15">
        <f t="shared" ref="N367:N460" si="39">I367+M367</f>
        <v>6200</v>
      </c>
    </row>
    <row r="368" spans="1:14" ht="26.25" x14ac:dyDescent="0.25">
      <c r="A368" s="31"/>
      <c r="B368" s="91"/>
      <c r="C368" s="33">
        <v>4360</v>
      </c>
      <c r="D368" s="142" t="s">
        <v>83</v>
      </c>
      <c r="E368" s="15">
        <f>[1]Arkusz8!N368</f>
        <v>1200</v>
      </c>
      <c r="F368" s="16">
        <f>[1]Arkusz8!I368</f>
        <v>1200</v>
      </c>
      <c r="G368" s="38"/>
      <c r="H368" s="202"/>
      <c r="I368" s="15">
        <f t="shared" si="37"/>
        <v>1200</v>
      </c>
      <c r="J368" s="16">
        <f>[1]Arkusz6!M367</f>
        <v>0</v>
      </c>
      <c r="K368" s="39"/>
      <c r="L368" s="39"/>
      <c r="M368" s="15">
        <f t="shared" si="38"/>
        <v>0</v>
      </c>
      <c r="N368" s="15">
        <f t="shared" si="39"/>
        <v>1200</v>
      </c>
    </row>
    <row r="369" spans="1:14" ht="15" x14ac:dyDescent="0.25">
      <c r="A369" s="31"/>
      <c r="B369" s="91"/>
      <c r="C369" s="33">
        <v>4410</v>
      </c>
      <c r="D369" s="34" t="s">
        <v>85</v>
      </c>
      <c r="E369" s="15">
        <f>[1]Arkusz8!N369</f>
        <v>200</v>
      </c>
      <c r="F369" s="16">
        <f>[1]Arkusz8!I369</f>
        <v>200</v>
      </c>
      <c r="G369" s="38"/>
      <c r="H369" s="202"/>
      <c r="I369" s="15">
        <f t="shared" si="37"/>
        <v>200</v>
      </c>
      <c r="J369" s="16">
        <f>[1]Arkusz6!M368</f>
        <v>0</v>
      </c>
      <c r="K369" s="39"/>
      <c r="L369" s="39"/>
      <c r="M369" s="15">
        <f t="shared" si="38"/>
        <v>0</v>
      </c>
      <c r="N369" s="15">
        <f t="shared" si="39"/>
        <v>200</v>
      </c>
    </row>
    <row r="370" spans="1:14" ht="15" x14ac:dyDescent="0.25">
      <c r="A370" s="31"/>
      <c r="B370" s="91"/>
      <c r="C370" s="33">
        <v>4440</v>
      </c>
      <c r="D370" s="34" t="s">
        <v>127</v>
      </c>
      <c r="E370" s="15">
        <f>[1]Arkusz8!N370</f>
        <v>1094</v>
      </c>
      <c r="F370" s="16">
        <f>[1]Arkusz8!I370</f>
        <v>1094</v>
      </c>
      <c r="G370" s="38"/>
      <c r="H370" s="202"/>
      <c r="I370" s="15">
        <f t="shared" si="37"/>
        <v>1094</v>
      </c>
      <c r="J370" s="16">
        <f>[1]Arkusz6!M369</f>
        <v>0</v>
      </c>
      <c r="K370" s="39"/>
      <c r="L370" s="39"/>
      <c r="M370" s="15">
        <f t="shared" si="38"/>
        <v>0</v>
      </c>
      <c r="N370" s="15">
        <f t="shared" si="39"/>
        <v>1094</v>
      </c>
    </row>
    <row r="371" spans="1:14" ht="39" x14ac:dyDescent="0.25">
      <c r="A371" s="31"/>
      <c r="B371" s="91"/>
      <c r="C371" s="47">
        <v>4560</v>
      </c>
      <c r="D371" s="190" t="s">
        <v>167</v>
      </c>
      <c r="E371" s="15">
        <f>[1]Arkusz8!N371</f>
        <v>1714.51</v>
      </c>
      <c r="F371" s="16">
        <f>[1]Arkusz8!I371</f>
        <v>1714.51</v>
      </c>
      <c r="G371" s="38"/>
      <c r="H371" s="202"/>
      <c r="I371" s="15">
        <f t="shared" si="37"/>
        <v>1714.51</v>
      </c>
      <c r="J371" s="16">
        <f>[1]Arkusz6!M370</f>
        <v>0</v>
      </c>
      <c r="K371" s="39"/>
      <c r="L371" s="39"/>
      <c r="M371" s="15">
        <f t="shared" si="38"/>
        <v>0</v>
      </c>
      <c r="N371" s="15">
        <f t="shared" si="39"/>
        <v>1714.51</v>
      </c>
    </row>
    <row r="372" spans="1:14" ht="15" x14ac:dyDescent="0.25">
      <c r="A372" s="31"/>
      <c r="B372" s="91"/>
      <c r="C372" s="58">
        <v>4610</v>
      </c>
      <c r="D372" s="60" t="s">
        <v>60</v>
      </c>
      <c r="E372" s="15">
        <f>[1]Arkusz8!N372</f>
        <v>1200</v>
      </c>
      <c r="F372" s="16">
        <f>[1]Arkusz8!I372</f>
        <v>1200</v>
      </c>
      <c r="G372" s="38"/>
      <c r="H372" s="202"/>
      <c r="I372" s="15">
        <f t="shared" si="37"/>
        <v>1200</v>
      </c>
      <c r="J372" s="16">
        <f>[1]Arkusz6!M371</f>
        <v>0</v>
      </c>
      <c r="K372" s="39"/>
      <c r="L372" s="39"/>
      <c r="M372" s="15">
        <f t="shared" si="38"/>
        <v>0</v>
      </c>
      <c r="N372" s="15">
        <f t="shared" si="39"/>
        <v>1200</v>
      </c>
    </row>
    <row r="373" spans="1:14" ht="15" x14ac:dyDescent="0.25">
      <c r="A373" s="31"/>
      <c r="B373" s="91"/>
      <c r="C373" s="33">
        <v>4700</v>
      </c>
      <c r="D373" s="34" t="s">
        <v>88</v>
      </c>
      <c r="E373" s="15">
        <f>[1]Arkusz8!N373</f>
        <v>1050</v>
      </c>
      <c r="F373" s="16">
        <f>[1]Arkusz8!I373</f>
        <v>1050</v>
      </c>
      <c r="G373" s="38"/>
      <c r="H373" s="202"/>
      <c r="I373" s="15">
        <f t="shared" si="37"/>
        <v>1050</v>
      </c>
      <c r="J373" s="16">
        <f>[1]Arkusz6!M372</f>
        <v>0</v>
      </c>
      <c r="K373" s="39"/>
      <c r="L373" s="39"/>
      <c r="M373" s="15">
        <f t="shared" si="38"/>
        <v>0</v>
      </c>
      <c r="N373" s="15">
        <f t="shared" si="39"/>
        <v>1050</v>
      </c>
    </row>
    <row r="374" spans="1:14" ht="15" x14ac:dyDescent="0.25">
      <c r="A374" s="31"/>
      <c r="B374" s="37"/>
      <c r="C374" s="33"/>
      <c r="D374" s="207"/>
      <c r="E374" s="15"/>
      <c r="F374" s="16"/>
      <c r="G374" s="38"/>
      <c r="H374" s="202"/>
      <c r="I374" s="15"/>
      <c r="J374" s="16"/>
      <c r="K374" s="39"/>
      <c r="L374" s="39"/>
      <c r="M374" s="15"/>
      <c r="N374" s="15"/>
    </row>
    <row r="375" spans="1:14" ht="15" x14ac:dyDescent="0.25">
      <c r="A375" s="31"/>
      <c r="B375" s="65"/>
      <c r="C375" s="64"/>
      <c r="D375" s="207" t="s">
        <v>168</v>
      </c>
      <c r="E375" s="15"/>
      <c r="F375" s="16"/>
      <c r="G375" s="49"/>
      <c r="H375" s="216"/>
      <c r="I375" s="15"/>
      <c r="J375" s="16"/>
      <c r="K375" s="50"/>
      <c r="L375" s="50"/>
      <c r="M375" s="15"/>
      <c r="N375" s="15"/>
    </row>
    <row r="376" spans="1:14" ht="27" thickBot="1" x14ac:dyDescent="0.3">
      <c r="A376" s="172"/>
      <c r="B376" s="55">
        <v>85213</v>
      </c>
      <c r="C376" s="56"/>
      <c r="D376" s="217" t="s">
        <v>169</v>
      </c>
      <c r="E376" s="15">
        <f>[1]Arkusz8!N376</f>
        <v>4848</v>
      </c>
      <c r="F376" s="16">
        <f>[1]Arkusz8!I376</f>
        <v>4848</v>
      </c>
      <c r="G376" s="42">
        <f>SUM(G377)</f>
        <v>0</v>
      </c>
      <c r="H376" s="42">
        <f>SUM(H377)</f>
        <v>0</v>
      </c>
      <c r="I376" s="15">
        <f t="shared" si="37"/>
        <v>4848</v>
      </c>
      <c r="J376" s="16">
        <f>[1]Arkusz6!M375</f>
        <v>0</v>
      </c>
      <c r="K376" s="43"/>
      <c r="L376" s="43"/>
      <c r="M376" s="15">
        <f t="shared" si="38"/>
        <v>0</v>
      </c>
      <c r="N376" s="15">
        <f t="shared" si="39"/>
        <v>4848</v>
      </c>
    </row>
    <row r="377" spans="1:14" ht="15" x14ac:dyDescent="0.25">
      <c r="A377" s="106"/>
      <c r="B377" s="59"/>
      <c r="C377" s="58">
        <v>4130</v>
      </c>
      <c r="D377" s="60" t="s">
        <v>170</v>
      </c>
      <c r="E377" s="15">
        <f>[1]Arkusz8!N377</f>
        <v>2112</v>
      </c>
      <c r="F377" s="16">
        <f>[1]Arkusz8!I377</f>
        <v>2112</v>
      </c>
      <c r="G377" s="61"/>
      <c r="H377" s="206"/>
      <c r="I377" s="15">
        <f t="shared" si="37"/>
        <v>2112</v>
      </c>
      <c r="J377" s="16">
        <f>[1]Arkusz6!M376</f>
        <v>0</v>
      </c>
      <c r="K377" s="62"/>
      <c r="L377" s="62"/>
      <c r="M377" s="15">
        <f t="shared" si="38"/>
        <v>0</v>
      </c>
      <c r="N377" s="15">
        <f t="shared" si="39"/>
        <v>2112</v>
      </c>
    </row>
    <row r="378" spans="1:14" ht="15" x14ac:dyDescent="0.25">
      <c r="A378" s="106"/>
      <c r="B378" s="59"/>
      <c r="C378" s="58">
        <v>4130</v>
      </c>
      <c r="D378" s="60" t="s">
        <v>170</v>
      </c>
      <c r="E378" s="15">
        <f>[1]Arkusz8!N378</f>
        <v>2736</v>
      </c>
      <c r="F378" s="16">
        <f>[1]Arkusz8!I378</f>
        <v>2736</v>
      </c>
      <c r="G378" s="61"/>
      <c r="H378" s="206"/>
      <c r="I378" s="15">
        <f t="shared" si="37"/>
        <v>2736</v>
      </c>
      <c r="J378" s="16">
        <f>[1]Arkusz6!M377</f>
        <v>0</v>
      </c>
      <c r="K378" s="62"/>
      <c r="L378" s="62"/>
      <c r="M378" s="15">
        <f t="shared" si="38"/>
        <v>0</v>
      </c>
      <c r="N378" s="15">
        <f t="shared" si="39"/>
        <v>2736</v>
      </c>
    </row>
    <row r="379" spans="1:14" ht="15" x14ac:dyDescent="0.25">
      <c r="A379" s="31"/>
      <c r="B379" s="33"/>
      <c r="C379" s="33"/>
      <c r="D379" s="34"/>
      <c r="E379" s="15"/>
      <c r="F379" s="16"/>
      <c r="G379" s="38"/>
      <c r="H379" s="202"/>
      <c r="I379" s="15"/>
      <c r="J379" s="16"/>
      <c r="K379" s="39"/>
      <c r="L379" s="39"/>
      <c r="M379" s="15"/>
      <c r="N379" s="15"/>
    </row>
    <row r="380" spans="1:14" ht="15.75" thickBot="1" x14ac:dyDescent="0.3">
      <c r="A380" s="172"/>
      <c r="B380" s="55">
        <v>85214</v>
      </c>
      <c r="C380" s="56"/>
      <c r="D380" s="57" t="s">
        <v>171</v>
      </c>
      <c r="E380" s="15">
        <f>[1]Arkusz8!N380</f>
        <v>220483</v>
      </c>
      <c r="F380" s="16">
        <f>[1]Arkusz8!I380</f>
        <v>220483</v>
      </c>
      <c r="G380" s="42">
        <f>SUM(G381)</f>
        <v>0</v>
      </c>
      <c r="H380" s="43">
        <f>SUM(H381)</f>
        <v>0</v>
      </c>
      <c r="I380" s="15">
        <f t="shared" si="37"/>
        <v>220483</v>
      </c>
      <c r="J380" s="16">
        <f>[1]Arkusz6!M379</f>
        <v>0</v>
      </c>
      <c r="K380" s="43"/>
      <c r="L380" s="43"/>
      <c r="M380" s="15">
        <f t="shared" si="38"/>
        <v>0</v>
      </c>
      <c r="N380" s="15">
        <f t="shared" si="39"/>
        <v>220483</v>
      </c>
    </row>
    <row r="381" spans="1:14" ht="15" x14ac:dyDescent="0.25">
      <c r="A381" s="106"/>
      <c r="B381" s="59"/>
      <c r="C381" s="58">
        <v>3110</v>
      </c>
      <c r="D381" s="60" t="s">
        <v>162</v>
      </c>
      <c r="E381" s="15">
        <f>[1]Arkusz8!N381</f>
        <v>220483</v>
      </c>
      <c r="F381" s="16">
        <f>[1]Arkusz8!I381</f>
        <v>220483</v>
      </c>
      <c r="G381" s="61"/>
      <c r="H381" s="206"/>
      <c r="I381" s="15">
        <f t="shared" si="37"/>
        <v>220483</v>
      </c>
      <c r="J381" s="16">
        <f>[1]Arkusz6!M380</f>
        <v>0</v>
      </c>
      <c r="K381" s="62"/>
      <c r="L381" s="62"/>
      <c r="M381" s="15">
        <f t="shared" si="38"/>
        <v>0</v>
      </c>
      <c r="N381" s="15">
        <f t="shared" si="39"/>
        <v>220483</v>
      </c>
    </row>
    <row r="382" spans="1:14" ht="15" x14ac:dyDescent="0.25">
      <c r="A382" s="31"/>
      <c r="B382" s="37"/>
      <c r="C382" s="33"/>
      <c r="D382" s="34"/>
      <c r="E382" s="15"/>
      <c r="F382" s="16"/>
      <c r="G382" s="38"/>
      <c r="H382" s="202"/>
      <c r="I382" s="15"/>
      <c r="J382" s="16">
        <f>[1]Arkusz6!M381</f>
        <v>0</v>
      </c>
      <c r="K382" s="39"/>
      <c r="L382" s="39"/>
      <c r="M382" s="15"/>
      <c r="N382" s="15"/>
    </row>
    <row r="383" spans="1:14" ht="15.75" thickBot="1" x14ac:dyDescent="0.3">
      <c r="A383" s="172"/>
      <c r="B383" s="55">
        <v>85215</v>
      </c>
      <c r="C383" s="56"/>
      <c r="D383" s="57" t="s">
        <v>172</v>
      </c>
      <c r="E383" s="15">
        <f>[1]Arkusz8!N383</f>
        <v>106184</v>
      </c>
      <c r="F383" s="16">
        <f>[1]Arkusz8!I383</f>
        <v>106184</v>
      </c>
      <c r="G383" s="42"/>
      <c r="H383" s="204"/>
      <c r="I383" s="15">
        <f t="shared" si="37"/>
        <v>106184</v>
      </c>
      <c r="J383" s="16">
        <f>[1]Arkusz6!M382</f>
        <v>0</v>
      </c>
      <c r="K383" s="43"/>
      <c r="L383" s="43"/>
      <c r="M383" s="15">
        <f t="shared" si="38"/>
        <v>0</v>
      </c>
      <c r="N383" s="15">
        <f t="shared" si="39"/>
        <v>106184</v>
      </c>
    </row>
    <row r="384" spans="1:14" ht="15" x14ac:dyDescent="0.25">
      <c r="A384" s="106"/>
      <c r="B384" s="59"/>
      <c r="C384" s="58">
        <v>3110</v>
      </c>
      <c r="D384" s="60" t="s">
        <v>173</v>
      </c>
      <c r="E384" s="15">
        <f>[1]Arkusz8!N384</f>
        <v>105884</v>
      </c>
      <c r="F384" s="16">
        <f>[1]Arkusz8!I384</f>
        <v>105884</v>
      </c>
      <c r="G384" s="61"/>
      <c r="H384" s="206"/>
      <c r="I384" s="15">
        <f t="shared" si="37"/>
        <v>105884</v>
      </c>
      <c r="J384" s="16">
        <f>[1]Arkusz6!M383</f>
        <v>0</v>
      </c>
      <c r="K384" s="62"/>
      <c r="L384" s="62"/>
      <c r="M384" s="15">
        <f t="shared" si="38"/>
        <v>0</v>
      </c>
      <c r="N384" s="15">
        <f t="shared" si="39"/>
        <v>105884</v>
      </c>
    </row>
    <row r="385" spans="1:14" ht="15" x14ac:dyDescent="0.25">
      <c r="A385" s="31"/>
      <c r="B385" s="37"/>
      <c r="C385" s="33">
        <v>4300</v>
      </c>
      <c r="D385" s="34" t="s">
        <v>72</v>
      </c>
      <c r="E385" s="15">
        <f>[1]Arkusz8!N385</f>
        <v>300</v>
      </c>
      <c r="F385" s="16">
        <f>[1]Arkusz8!I385</f>
        <v>300</v>
      </c>
      <c r="G385" s="38"/>
      <c r="H385" s="202"/>
      <c r="I385" s="15">
        <f t="shared" si="37"/>
        <v>300</v>
      </c>
      <c r="J385" s="16">
        <f>[1]Arkusz6!M384</f>
        <v>0</v>
      </c>
      <c r="K385" s="39"/>
      <c r="L385" s="39"/>
      <c r="M385" s="15">
        <f t="shared" si="38"/>
        <v>0</v>
      </c>
      <c r="N385" s="15">
        <f t="shared" si="39"/>
        <v>300</v>
      </c>
    </row>
    <row r="386" spans="1:14" ht="15" x14ac:dyDescent="0.25">
      <c r="A386" s="31"/>
      <c r="B386" s="37"/>
      <c r="C386" s="33"/>
      <c r="D386" s="34"/>
      <c r="E386" s="15"/>
      <c r="F386" s="16"/>
      <c r="G386" s="38"/>
      <c r="H386" s="202"/>
      <c r="I386" s="15"/>
      <c r="J386" s="16"/>
      <c r="K386" s="39"/>
      <c r="L386" s="39"/>
      <c r="M386" s="15"/>
      <c r="N386" s="15"/>
    </row>
    <row r="387" spans="1:14" ht="15.75" thickBot="1" x14ac:dyDescent="0.3">
      <c r="A387" s="172"/>
      <c r="B387" s="55">
        <v>85216</v>
      </c>
      <c r="C387" s="56"/>
      <c r="D387" s="57" t="s">
        <v>174</v>
      </c>
      <c r="E387" s="15">
        <f>[1]Arkusz8!N387</f>
        <v>27225</v>
      </c>
      <c r="F387" s="16">
        <f>[1]Arkusz8!I387</f>
        <v>27225</v>
      </c>
      <c r="G387" s="42">
        <f>SUM(G388)</f>
        <v>0</v>
      </c>
      <c r="H387" s="204"/>
      <c r="I387" s="15">
        <f t="shared" si="37"/>
        <v>27225</v>
      </c>
      <c r="J387" s="16">
        <f>[1]Arkusz6!M386</f>
        <v>0</v>
      </c>
      <c r="K387" s="43"/>
      <c r="L387" s="43"/>
      <c r="M387" s="15">
        <f t="shared" si="38"/>
        <v>0</v>
      </c>
      <c r="N387" s="15">
        <f t="shared" si="39"/>
        <v>27225</v>
      </c>
    </row>
    <row r="388" spans="1:14" ht="15" x14ac:dyDescent="0.25">
      <c r="A388" s="106"/>
      <c r="B388" s="59"/>
      <c r="C388" s="58">
        <v>3110</v>
      </c>
      <c r="D388" s="60" t="s">
        <v>173</v>
      </c>
      <c r="E388" s="15">
        <f>[1]Arkusz8!N388</f>
        <v>27225</v>
      </c>
      <c r="F388" s="16">
        <f>[1]Arkusz8!I388</f>
        <v>27225</v>
      </c>
      <c r="G388" s="61"/>
      <c r="H388" s="206"/>
      <c r="I388" s="15">
        <f t="shared" si="37"/>
        <v>27225</v>
      </c>
      <c r="J388" s="16">
        <f>[1]Arkusz6!M387</f>
        <v>0</v>
      </c>
      <c r="K388" s="62"/>
      <c r="L388" s="62"/>
      <c r="M388" s="15">
        <f t="shared" si="38"/>
        <v>0</v>
      </c>
      <c r="N388" s="15">
        <f t="shared" si="39"/>
        <v>27225</v>
      </c>
    </row>
    <row r="389" spans="1:14" ht="15" x14ac:dyDescent="0.25">
      <c r="A389" s="31"/>
      <c r="B389" s="37"/>
      <c r="C389" s="33"/>
      <c r="D389" s="34"/>
      <c r="E389" s="15"/>
      <c r="F389" s="16"/>
      <c r="G389" s="38"/>
      <c r="H389" s="202"/>
      <c r="I389" s="15"/>
      <c r="J389" s="16"/>
      <c r="K389" s="39"/>
      <c r="L389" s="39"/>
      <c r="M389" s="15"/>
      <c r="N389" s="15"/>
    </row>
    <row r="390" spans="1:14" ht="15.75" thickBot="1" x14ac:dyDescent="0.3">
      <c r="A390" s="172"/>
      <c r="B390" s="55">
        <v>85219</v>
      </c>
      <c r="C390" s="56"/>
      <c r="D390" s="57" t="s">
        <v>175</v>
      </c>
      <c r="E390" s="15">
        <f>[1]Arkusz8!N390</f>
        <v>331900</v>
      </c>
      <c r="F390" s="16">
        <f>[1]Arkusz8!I390</f>
        <v>331900</v>
      </c>
      <c r="G390" s="42"/>
      <c r="H390" s="204"/>
      <c r="I390" s="15">
        <f t="shared" si="37"/>
        <v>331900</v>
      </c>
      <c r="J390" s="16">
        <f>[1]Arkusz6!M389</f>
        <v>0</v>
      </c>
      <c r="K390" s="43"/>
      <c r="L390" s="43"/>
      <c r="M390" s="15">
        <f t="shared" si="38"/>
        <v>0</v>
      </c>
      <c r="N390" s="15">
        <f t="shared" si="39"/>
        <v>331900</v>
      </c>
    </row>
    <row r="391" spans="1:14" ht="15" x14ac:dyDescent="0.25">
      <c r="A391" s="106"/>
      <c r="B391" s="107"/>
      <c r="C391" s="58">
        <v>3020</v>
      </c>
      <c r="D391" s="141" t="s">
        <v>74</v>
      </c>
      <c r="E391" s="15">
        <f>[1]Arkusz8!N391</f>
        <v>2950</v>
      </c>
      <c r="F391" s="16">
        <f>[1]Arkusz8!I391</f>
        <v>2950</v>
      </c>
      <c r="G391" s="61"/>
      <c r="H391" s="206"/>
      <c r="I391" s="15">
        <f t="shared" si="37"/>
        <v>2950</v>
      </c>
      <c r="J391" s="16">
        <f>[1]Arkusz6!M390</f>
        <v>0</v>
      </c>
      <c r="K391" s="62"/>
      <c r="L391" s="62"/>
      <c r="M391" s="15">
        <f t="shared" si="38"/>
        <v>0</v>
      </c>
      <c r="N391" s="15">
        <f t="shared" si="39"/>
        <v>2950</v>
      </c>
    </row>
    <row r="392" spans="1:14" ht="15" x14ac:dyDescent="0.25">
      <c r="A392" s="31"/>
      <c r="B392" s="63"/>
      <c r="C392" s="33">
        <v>4010</v>
      </c>
      <c r="D392" s="34" t="s">
        <v>166</v>
      </c>
      <c r="E392" s="15">
        <f>[1]Arkusz8!N392</f>
        <v>225300</v>
      </c>
      <c r="F392" s="16">
        <f>[1]Arkusz8!I392</f>
        <v>225300</v>
      </c>
      <c r="G392" s="38"/>
      <c r="H392" s="202"/>
      <c r="I392" s="15">
        <f t="shared" si="37"/>
        <v>225300</v>
      </c>
      <c r="J392" s="16">
        <f>[1]Arkusz6!M391</f>
        <v>0</v>
      </c>
      <c r="K392" s="39"/>
      <c r="L392" s="39"/>
      <c r="M392" s="15">
        <f t="shared" si="38"/>
        <v>0</v>
      </c>
      <c r="N392" s="15">
        <f t="shared" si="39"/>
        <v>225300</v>
      </c>
    </row>
    <row r="393" spans="1:14" ht="15" x14ac:dyDescent="0.25">
      <c r="A393" s="31"/>
      <c r="B393" s="91"/>
      <c r="C393" s="33">
        <v>4040</v>
      </c>
      <c r="D393" s="34" t="s">
        <v>131</v>
      </c>
      <c r="E393" s="15">
        <f>[1]Arkusz8!N393</f>
        <v>17813</v>
      </c>
      <c r="F393" s="16">
        <f>[1]Arkusz8!I393</f>
        <v>17813</v>
      </c>
      <c r="G393" s="38"/>
      <c r="H393" s="202"/>
      <c r="I393" s="15">
        <f t="shared" si="37"/>
        <v>17813</v>
      </c>
      <c r="J393" s="16">
        <f>[1]Arkusz6!M392</f>
        <v>0</v>
      </c>
      <c r="K393" s="39"/>
      <c r="L393" s="39"/>
      <c r="M393" s="15">
        <f t="shared" si="38"/>
        <v>0</v>
      </c>
      <c r="N393" s="15">
        <f t="shared" si="39"/>
        <v>17813</v>
      </c>
    </row>
    <row r="394" spans="1:14" ht="15" x14ac:dyDescent="0.25">
      <c r="A394" s="31"/>
      <c r="B394" s="91"/>
      <c r="C394" s="33">
        <v>4110</v>
      </c>
      <c r="D394" s="34" t="s">
        <v>40</v>
      </c>
      <c r="E394" s="15">
        <f>[1]Arkusz8!N394</f>
        <v>43195</v>
      </c>
      <c r="F394" s="16">
        <f>[1]Arkusz8!I394</f>
        <v>43195</v>
      </c>
      <c r="G394" s="38"/>
      <c r="H394" s="202"/>
      <c r="I394" s="15">
        <f t="shared" si="37"/>
        <v>43195</v>
      </c>
      <c r="J394" s="16">
        <f>[1]Arkusz6!M393</f>
        <v>0</v>
      </c>
      <c r="K394" s="39"/>
      <c r="L394" s="39"/>
      <c r="M394" s="15">
        <f t="shared" si="38"/>
        <v>0</v>
      </c>
      <c r="N394" s="15">
        <f t="shared" si="39"/>
        <v>43195</v>
      </c>
    </row>
    <row r="395" spans="1:14" ht="15" x14ac:dyDescent="0.25">
      <c r="A395" s="31"/>
      <c r="B395" s="91"/>
      <c r="C395" s="33">
        <v>4120</v>
      </c>
      <c r="D395" s="34" t="s">
        <v>41</v>
      </c>
      <c r="E395" s="15">
        <f>[1]Arkusz8!N395</f>
        <v>5956</v>
      </c>
      <c r="F395" s="16">
        <f>[1]Arkusz8!I395</f>
        <v>5956</v>
      </c>
      <c r="G395" s="38"/>
      <c r="H395" s="202"/>
      <c r="I395" s="15">
        <f t="shared" si="37"/>
        <v>5956</v>
      </c>
      <c r="J395" s="16">
        <f>[1]Arkusz6!M394</f>
        <v>0</v>
      </c>
      <c r="K395" s="39"/>
      <c r="L395" s="39"/>
      <c r="M395" s="15">
        <f t="shared" si="38"/>
        <v>0</v>
      </c>
      <c r="N395" s="15">
        <f t="shared" si="39"/>
        <v>5956</v>
      </c>
    </row>
    <row r="396" spans="1:14" ht="15" x14ac:dyDescent="0.25">
      <c r="A396" s="31"/>
      <c r="B396" s="91"/>
      <c r="C396" s="33">
        <v>4210</v>
      </c>
      <c r="D396" s="34" t="s">
        <v>43</v>
      </c>
      <c r="E396" s="15">
        <f>[1]Arkusz8!N396</f>
        <v>7200</v>
      </c>
      <c r="F396" s="16">
        <f>[1]Arkusz8!I396</f>
        <v>7200</v>
      </c>
      <c r="G396" s="38"/>
      <c r="H396" s="202"/>
      <c r="I396" s="15">
        <f t="shared" si="37"/>
        <v>7200</v>
      </c>
      <c r="J396" s="16">
        <f>[1]Arkusz6!M395</f>
        <v>0</v>
      </c>
      <c r="K396" s="39"/>
      <c r="L396" s="39"/>
      <c r="M396" s="15">
        <f t="shared" si="38"/>
        <v>0</v>
      </c>
      <c r="N396" s="15">
        <f t="shared" si="39"/>
        <v>7200</v>
      </c>
    </row>
    <row r="397" spans="1:14" ht="15" x14ac:dyDescent="0.25">
      <c r="A397" s="31"/>
      <c r="B397" s="91"/>
      <c r="C397" s="33">
        <v>4230</v>
      </c>
      <c r="D397" s="139" t="s">
        <v>79</v>
      </c>
      <c r="E397" s="15">
        <f>[1]Arkusz8!N397</f>
        <v>80</v>
      </c>
      <c r="F397" s="16">
        <f>[1]Arkusz8!I397</f>
        <v>80</v>
      </c>
      <c r="G397" s="38"/>
      <c r="H397" s="202"/>
      <c r="I397" s="15">
        <f t="shared" si="37"/>
        <v>80</v>
      </c>
      <c r="J397" s="16">
        <f>[1]Arkusz6!M396</f>
        <v>0</v>
      </c>
      <c r="K397" s="39"/>
      <c r="L397" s="39"/>
      <c r="M397" s="15">
        <f t="shared" si="38"/>
        <v>0</v>
      </c>
      <c r="N397" s="15">
        <f t="shared" si="39"/>
        <v>80</v>
      </c>
    </row>
    <row r="398" spans="1:14" ht="15" x14ac:dyDescent="0.25">
      <c r="A398" s="31"/>
      <c r="B398" s="91"/>
      <c r="C398" s="33">
        <v>4240</v>
      </c>
      <c r="D398" s="139" t="s">
        <v>71</v>
      </c>
      <c r="E398" s="15">
        <f>[1]Arkusz8!N398</f>
        <v>1600</v>
      </c>
      <c r="F398" s="16">
        <f>[1]Arkusz8!I398</f>
        <v>1600</v>
      </c>
      <c r="G398" s="38"/>
      <c r="H398" s="202"/>
      <c r="I398" s="15">
        <f t="shared" si="37"/>
        <v>1600</v>
      </c>
      <c r="J398" s="16">
        <f>[1]Arkusz6!M397</f>
        <v>0</v>
      </c>
      <c r="K398" s="39"/>
      <c r="L398" s="39"/>
      <c r="M398" s="15">
        <f t="shared" si="38"/>
        <v>0</v>
      </c>
      <c r="N398" s="15">
        <f t="shared" si="39"/>
        <v>1600</v>
      </c>
    </row>
    <row r="399" spans="1:14" ht="15" x14ac:dyDescent="0.25">
      <c r="A399" s="31"/>
      <c r="B399" s="91"/>
      <c r="C399" s="33">
        <v>4260</v>
      </c>
      <c r="D399" s="34" t="s">
        <v>80</v>
      </c>
      <c r="E399" s="15">
        <f>[1]Arkusz8!N399</f>
        <v>5600</v>
      </c>
      <c r="F399" s="16">
        <f>[1]Arkusz8!I399</f>
        <v>5600</v>
      </c>
      <c r="G399" s="38"/>
      <c r="H399" s="202"/>
      <c r="I399" s="15">
        <f t="shared" si="37"/>
        <v>5600</v>
      </c>
      <c r="J399" s="16">
        <f>[1]Arkusz6!M398</f>
        <v>0</v>
      </c>
      <c r="K399" s="39"/>
      <c r="L399" s="39"/>
      <c r="M399" s="15">
        <f t="shared" si="38"/>
        <v>0</v>
      </c>
      <c r="N399" s="15">
        <f t="shared" si="39"/>
        <v>5600</v>
      </c>
    </row>
    <row r="400" spans="1:14" ht="15" x14ac:dyDescent="0.25">
      <c r="A400" s="31"/>
      <c r="B400" s="91"/>
      <c r="C400" s="33">
        <v>4270</v>
      </c>
      <c r="D400" s="34" t="s">
        <v>54</v>
      </c>
      <c r="E400" s="15">
        <f>[1]Arkusz8!N400</f>
        <v>1400</v>
      </c>
      <c r="F400" s="16">
        <f>[1]Arkusz8!I400</f>
        <v>1400</v>
      </c>
      <c r="G400" s="38"/>
      <c r="H400" s="202"/>
      <c r="I400" s="15">
        <f t="shared" si="37"/>
        <v>1400</v>
      </c>
      <c r="J400" s="16">
        <f>[1]Arkusz6!M399</f>
        <v>0</v>
      </c>
      <c r="K400" s="39"/>
      <c r="L400" s="39"/>
      <c r="M400" s="15">
        <f t="shared" si="38"/>
        <v>0</v>
      </c>
      <c r="N400" s="15">
        <f t="shared" si="39"/>
        <v>1400</v>
      </c>
    </row>
    <row r="401" spans="1:14" ht="15" x14ac:dyDescent="0.25">
      <c r="A401" s="31"/>
      <c r="B401" s="91"/>
      <c r="C401" s="33">
        <v>4280</v>
      </c>
      <c r="D401" s="34" t="s">
        <v>81</v>
      </c>
      <c r="E401" s="15">
        <f>[1]Arkusz8!N401</f>
        <v>595</v>
      </c>
      <c r="F401" s="16">
        <f>[1]Arkusz8!I401</f>
        <v>595</v>
      </c>
      <c r="G401" s="38"/>
      <c r="H401" s="202"/>
      <c r="I401" s="15">
        <f t="shared" si="37"/>
        <v>595</v>
      </c>
      <c r="J401" s="16">
        <f>[1]Arkusz6!M400</f>
        <v>0</v>
      </c>
      <c r="K401" s="39"/>
      <c r="L401" s="39"/>
      <c r="M401" s="15">
        <f t="shared" si="38"/>
        <v>0</v>
      </c>
      <c r="N401" s="15">
        <f t="shared" si="39"/>
        <v>595</v>
      </c>
    </row>
    <row r="402" spans="1:14" ht="15" x14ac:dyDescent="0.25">
      <c r="A402" s="31"/>
      <c r="B402" s="91"/>
      <c r="C402" s="33">
        <v>4300</v>
      </c>
      <c r="D402" s="34" t="s">
        <v>55</v>
      </c>
      <c r="E402" s="15">
        <f>[1]Arkusz8!N402</f>
        <v>6300</v>
      </c>
      <c r="F402" s="16">
        <f>[1]Arkusz8!I402</f>
        <v>6300</v>
      </c>
      <c r="G402" s="38"/>
      <c r="H402" s="202"/>
      <c r="I402" s="15">
        <f t="shared" si="37"/>
        <v>6300</v>
      </c>
      <c r="J402" s="16">
        <f>[1]Arkusz6!M401</f>
        <v>0</v>
      </c>
      <c r="K402" s="39"/>
      <c r="L402" s="39"/>
      <c r="M402" s="15">
        <f t="shared" si="38"/>
        <v>0</v>
      </c>
      <c r="N402" s="15">
        <f t="shared" si="39"/>
        <v>6300</v>
      </c>
    </row>
    <row r="403" spans="1:14" ht="15" x14ac:dyDescent="0.25">
      <c r="A403" s="31"/>
      <c r="B403" s="91"/>
      <c r="C403" s="33">
        <v>4350</v>
      </c>
      <c r="D403" s="34" t="s">
        <v>82</v>
      </c>
      <c r="E403" s="15">
        <f>[1]Arkusz8!N403</f>
        <v>840</v>
      </c>
      <c r="F403" s="16">
        <f>[1]Arkusz8!I403</f>
        <v>840</v>
      </c>
      <c r="G403" s="38"/>
      <c r="H403" s="202"/>
      <c r="I403" s="15">
        <f t="shared" si="37"/>
        <v>840</v>
      </c>
      <c r="J403" s="16">
        <f>[1]Arkusz6!M402</f>
        <v>0</v>
      </c>
      <c r="K403" s="39"/>
      <c r="L403" s="39"/>
      <c r="M403" s="15">
        <f t="shared" si="38"/>
        <v>0</v>
      </c>
      <c r="N403" s="15">
        <f t="shared" si="39"/>
        <v>840</v>
      </c>
    </row>
    <row r="404" spans="1:14" ht="26.25" x14ac:dyDescent="0.25">
      <c r="A404" s="31"/>
      <c r="B404" s="91"/>
      <c r="C404" s="33">
        <v>4370</v>
      </c>
      <c r="D404" s="143" t="s">
        <v>84</v>
      </c>
      <c r="E404" s="15">
        <f>[1]Arkusz8!N404</f>
        <v>1740</v>
      </c>
      <c r="F404" s="16">
        <f>[1]Arkusz8!I404</f>
        <v>1740</v>
      </c>
      <c r="G404" s="38"/>
      <c r="H404" s="202"/>
      <c r="I404" s="15">
        <f t="shared" si="37"/>
        <v>1740</v>
      </c>
      <c r="J404" s="16">
        <f>[1]Arkusz6!M403</f>
        <v>0</v>
      </c>
      <c r="K404" s="39"/>
      <c r="L404" s="39"/>
      <c r="M404" s="15">
        <f t="shared" si="38"/>
        <v>0</v>
      </c>
      <c r="N404" s="15">
        <f t="shared" si="39"/>
        <v>1740</v>
      </c>
    </row>
    <row r="405" spans="1:14" ht="15" x14ac:dyDescent="0.25">
      <c r="A405" s="31"/>
      <c r="B405" s="91"/>
      <c r="C405" s="33">
        <v>4410</v>
      </c>
      <c r="D405" s="34" t="s">
        <v>85</v>
      </c>
      <c r="E405" s="15">
        <f>[1]Arkusz8!N405</f>
        <v>1300</v>
      </c>
      <c r="F405" s="16">
        <f>[1]Arkusz8!I405</f>
        <v>1300</v>
      </c>
      <c r="G405" s="38"/>
      <c r="H405" s="202"/>
      <c r="I405" s="15">
        <f t="shared" si="37"/>
        <v>1300</v>
      </c>
      <c r="J405" s="16">
        <f>[1]Arkusz6!M404</f>
        <v>0</v>
      </c>
      <c r="K405" s="39"/>
      <c r="L405" s="39"/>
      <c r="M405" s="15">
        <f t="shared" si="38"/>
        <v>0</v>
      </c>
      <c r="N405" s="15">
        <f t="shared" si="39"/>
        <v>1300</v>
      </c>
    </row>
    <row r="406" spans="1:14" ht="15" x14ac:dyDescent="0.25">
      <c r="A406" s="31"/>
      <c r="B406" s="91"/>
      <c r="C406" s="33">
        <v>4430</v>
      </c>
      <c r="D406" s="34" t="s">
        <v>92</v>
      </c>
      <c r="E406" s="15">
        <f>[1]Arkusz8!N406</f>
        <v>500</v>
      </c>
      <c r="F406" s="16">
        <f>[1]Arkusz8!I406</f>
        <v>500</v>
      </c>
      <c r="G406" s="38"/>
      <c r="H406" s="202"/>
      <c r="I406" s="15">
        <f t="shared" si="37"/>
        <v>500</v>
      </c>
      <c r="J406" s="16">
        <f>[1]Arkusz6!M405</f>
        <v>0</v>
      </c>
      <c r="K406" s="39"/>
      <c r="L406" s="39"/>
      <c r="M406" s="15">
        <f t="shared" si="38"/>
        <v>0</v>
      </c>
      <c r="N406" s="15">
        <f t="shared" si="39"/>
        <v>500</v>
      </c>
    </row>
    <row r="407" spans="1:14" ht="15" x14ac:dyDescent="0.25">
      <c r="A407" s="31"/>
      <c r="B407" s="91"/>
      <c r="C407" s="33">
        <v>4440</v>
      </c>
      <c r="D407" s="34" t="s">
        <v>127</v>
      </c>
      <c r="E407" s="15">
        <f>[1]Arkusz8!N407</f>
        <v>6701</v>
      </c>
      <c r="F407" s="16">
        <f>[1]Arkusz8!I407</f>
        <v>6701</v>
      </c>
      <c r="G407" s="38"/>
      <c r="H407" s="202"/>
      <c r="I407" s="15">
        <f t="shared" si="37"/>
        <v>6701</v>
      </c>
      <c r="J407" s="16">
        <f>[1]Arkusz6!M406</f>
        <v>0</v>
      </c>
      <c r="K407" s="39"/>
      <c r="L407" s="39"/>
      <c r="M407" s="15">
        <f t="shared" si="38"/>
        <v>0</v>
      </c>
      <c r="N407" s="15">
        <f t="shared" si="39"/>
        <v>6701</v>
      </c>
    </row>
    <row r="408" spans="1:14" ht="15" x14ac:dyDescent="0.25">
      <c r="A408" s="31"/>
      <c r="B408" s="91"/>
      <c r="C408" s="33">
        <v>4480</v>
      </c>
      <c r="D408" s="34" t="s">
        <v>128</v>
      </c>
      <c r="E408" s="15">
        <f>[1]Arkusz8!N408</f>
        <v>380</v>
      </c>
      <c r="F408" s="16">
        <f>[1]Arkusz8!I408</f>
        <v>380</v>
      </c>
      <c r="G408" s="38"/>
      <c r="H408" s="202"/>
      <c r="I408" s="15">
        <f t="shared" si="37"/>
        <v>380</v>
      </c>
      <c r="J408" s="16">
        <f>[1]Arkusz6!M407</f>
        <v>0</v>
      </c>
      <c r="K408" s="39"/>
      <c r="L408" s="39"/>
      <c r="M408" s="15">
        <f t="shared" si="38"/>
        <v>0</v>
      </c>
      <c r="N408" s="15">
        <f t="shared" si="39"/>
        <v>380</v>
      </c>
    </row>
    <row r="409" spans="1:14" ht="15" x14ac:dyDescent="0.25">
      <c r="A409" s="31"/>
      <c r="B409" s="91"/>
      <c r="C409" s="33">
        <v>4700</v>
      </c>
      <c r="D409" s="34" t="s">
        <v>88</v>
      </c>
      <c r="E409" s="15">
        <f>[1]Arkusz8!N409</f>
        <v>2450</v>
      </c>
      <c r="F409" s="16">
        <f>[1]Arkusz8!I409</f>
        <v>2450</v>
      </c>
      <c r="G409" s="38"/>
      <c r="H409" s="202"/>
      <c r="I409" s="15">
        <f t="shared" si="37"/>
        <v>2450</v>
      </c>
      <c r="J409" s="16">
        <f>[1]Arkusz6!M408</f>
        <v>0</v>
      </c>
      <c r="K409" s="39"/>
      <c r="L409" s="39"/>
      <c r="M409" s="15">
        <f t="shared" si="38"/>
        <v>0</v>
      </c>
      <c r="N409" s="15">
        <f t="shared" si="39"/>
        <v>2450</v>
      </c>
    </row>
    <row r="410" spans="1:14" ht="15" x14ac:dyDescent="0.25">
      <c r="A410" s="31"/>
      <c r="B410" s="91"/>
      <c r="C410" s="33"/>
      <c r="D410" s="34"/>
      <c r="E410" s="15"/>
      <c r="F410" s="16"/>
      <c r="G410" s="38"/>
      <c r="H410" s="202"/>
      <c r="I410" s="15"/>
      <c r="J410" s="16"/>
      <c r="K410" s="39"/>
      <c r="L410" s="39"/>
      <c r="M410" s="15"/>
      <c r="N410" s="15"/>
    </row>
    <row r="411" spans="1:14" ht="15.75" thickBot="1" x14ac:dyDescent="0.3">
      <c r="A411" s="172"/>
      <c r="B411" s="140">
        <v>85228</v>
      </c>
      <c r="C411" s="56"/>
      <c r="D411" s="57" t="s">
        <v>176</v>
      </c>
      <c r="E411" s="15">
        <f>[1]Arkusz8!N411</f>
        <v>4150</v>
      </c>
      <c r="F411" s="16">
        <f>[1]Arkusz8!I411</f>
        <v>4150</v>
      </c>
      <c r="G411" s="42"/>
      <c r="H411" s="204"/>
      <c r="I411" s="15">
        <f t="shared" si="37"/>
        <v>4150</v>
      </c>
      <c r="J411" s="16">
        <f>[1]Arkusz6!M410</f>
        <v>0</v>
      </c>
      <c r="K411" s="43"/>
      <c r="L411" s="43"/>
      <c r="M411" s="15">
        <f t="shared" si="38"/>
        <v>0</v>
      </c>
      <c r="N411" s="15">
        <f t="shared" si="39"/>
        <v>4150</v>
      </c>
    </row>
    <row r="412" spans="1:14" ht="15" x14ac:dyDescent="0.25">
      <c r="A412" s="106"/>
      <c r="B412" s="91"/>
      <c r="C412" s="33">
        <v>4110</v>
      </c>
      <c r="D412" s="34" t="s">
        <v>40</v>
      </c>
      <c r="E412" s="15">
        <f>[1]Arkusz8!N412</f>
        <v>586</v>
      </c>
      <c r="F412" s="16">
        <f>[1]Arkusz8!I412</f>
        <v>586</v>
      </c>
      <c r="G412" s="38"/>
      <c r="H412" s="202"/>
      <c r="I412" s="15">
        <f t="shared" si="37"/>
        <v>586</v>
      </c>
      <c r="J412" s="16">
        <f>[1]Arkusz6!M411</f>
        <v>0</v>
      </c>
      <c r="K412" s="39"/>
      <c r="L412" s="39"/>
      <c r="M412" s="15">
        <f t="shared" si="38"/>
        <v>0</v>
      </c>
      <c r="N412" s="15">
        <f t="shared" si="39"/>
        <v>586</v>
      </c>
    </row>
    <row r="413" spans="1:14" ht="15" x14ac:dyDescent="0.25">
      <c r="A413" s="31"/>
      <c r="B413" s="91"/>
      <c r="C413" s="33">
        <v>4120</v>
      </c>
      <c r="D413" s="34" t="s">
        <v>41</v>
      </c>
      <c r="E413" s="15">
        <f>[1]Arkusz8!N413</f>
        <v>64</v>
      </c>
      <c r="F413" s="16">
        <f>[1]Arkusz8!I413</f>
        <v>64</v>
      </c>
      <c r="G413" s="38"/>
      <c r="H413" s="202"/>
      <c r="I413" s="15">
        <f t="shared" si="37"/>
        <v>64</v>
      </c>
      <c r="J413" s="16">
        <f>[1]Arkusz6!M412</f>
        <v>0</v>
      </c>
      <c r="K413" s="39"/>
      <c r="L413" s="39"/>
      <c r="M413" s="15">
        <f t="shared" si="38"/>
        <v>0</v>
      </c>
      <c r="N413" s="15">
        <f t="shared" si="39"/>
        <v>64</v>
      </c>
    </row>
    <row r="414" spans="1:14" ht="15" x14ac:dyDescent="0.25">
      <c r="A414" s="31"/>
      <c r="B414" s="91"/>
      <c r="C414" s="33">
        <v>4170</v>
      </c>
      <c r="D414" s="34" t="s">
        <v>42</v>
      </c>
      <c r="E414" s="15">
        <f>[1]Arkusz8!N414</f>
        <v>3300</v>
      </c>
      <c r="F414" s="16">
        <f>[1]Arkusz8!I414</f>
        <v>3300</v>
      </c>
      <c r="G414" s="38"/>
      <c r="H414" s="202"/>
      <c r="I414" s="15">
        <f t="shared" si="37"/>
        <v>3300</v>
      </c>
      <c r="J414" s="16">
        <f>[1]Arkusz6!M413</f>
        <v>0</v>
      </c>
      <c r="K414" s="39"/>
      <c r="L414" s="39"/>
      <c r="M414" s="15">
        <f t="shared" si="38"/>
        <v>0</v>
      </c>
      <c r="N414" s="15">
        <f t="shared" si="39"/>
        <v>3300</v>
      </c>
    </row>
    <row r="415" spans="1:14" ht="15" x14ac:dyDescent="0.25">
      <c r="A415" s="31"/>
      <c r="B415" s="91"/>
      <c r="C415" s="33">
        <v>4210</v>
      </c>
      <c r="D415" s="34" t="s">
        <v>177</v>
      </c>
      <c r="E415" s="15">
        <f>[1]Arkusz8!N415</f>
        <v>200</v>
      </c>
      <c r="F415" s="16">
        <f>[1]Arkusz8!I415</f>
        <v>200</v>
      </c>
      <c r="G415" s="38"/>
      <c r="H415" s="202"/>
      <c r="I415" s="15">
        <f t="shared" si="37"/>
        <v>200</v>
      </c>
      <c r="J415" s="16">
        <f>[1]Arkusz6!M414</f>
        <v>0</v>
      </c>
      <c r="K415" s="39"/>
      <c r="L415" s="39"/>
      <c r="M415" s="15">
        <f t="shared" si="38"/>
        <v>0</v>
      </c>
      <c r="N415" s="15">
        <f t="shared" si="39"/>
        <v>200</v>
      </c>
    </row>
    <row r="416" spans="1:14" ht="15" x14ac:dyDescent="0.25">
      <c r="A416" s="31"/>
      <c r="B416" s="91"/>
      <c r="C416" s="33"/>
      <c r="D416" s="34"/>
      <c r="E416" s="15"/>
      <c r="F416" s="16"/>
      <c r="G416" s="38"/>
      <c r="H416" s="202"/>
      <c r="I416" s="15"/>
      <c r="J416" s="16"/>
      <c r="K416" s="39"/>
      <c r="L416" s="39"/>
      <c r="M416" s="15"/>
      <c r="N416" s="15"/>
    </row>
    <row r="417" spans="1:14" ht="15.75" thickBot="1" x14ac:dyDescent="0.3">
      <c r="A417" s="172"/>
      <c r="B417" s="140">
        <v>85295</v>
      </c>
      <c r="C417" s="56"/>
      <c r="D417" s="57" t="s">
        <v>178</v>
      </c>
      <c r="E417" s="15">
        <f>[1]Arkusz8!N417</f>
        <v>86338</v>
      </c>
      <c r="F417" s="16">
        <f>[1]Arkusz8!I417</f>
        <v>86338</v>
      </c>
      <c r="G417" s="42">
        <f>SUM(G418:G420)</f>
        <v>0</v>
      </c>
      <c r="H417" s="42">
        <f>SUM(H418:H420)</f>
        <v>0</v>
      </c>
      <c r="I417" s="15">
        <f t="shared" si="37"/>
        <v>86338</v>
      </c>
      <c r="J417" s="16">
        <f>[1]Arkusz6!M416</f>
        <v>0</v>
      </c>
      <c r="K417" s="43"/>
      <c r="L417" s="43"/>
      <c r="M417" s="15">
        <f t="shared" si="38"/>
        <v>0</v>
      </c>
      <c r="N417" s="15">
        <f t="shared" si="39"/>
        <v>86338</v>
      </c>
    </row>
    <row r="418" spans="1:14" ht="15" x14ac:dyDescent="0.25">
      <c r="A418" s="25"/>
      <c r="B418" s="26"/>
      <c r="C418" s="64">
        <v>3110</v>
      </c>
      <c r="D418" s="28" t="s">
        <v>173</v>
      </c>
      <c r="E418" s="15">
        <f>[1]Arkusz8!N418</f>
        <v>49280</v>
      </c>
      <c r="F418" s="16">
        <f>[1]Arkusz8!I418</f>
        <v>49280</v>
      </c>
      <c r="G418" s="49"/>
      <c r="H418" s="210"/>
      <c r="I418" s="218">
        <f t="shared" si="37"/>
        <v>49280</v>
      </c>
      <c r="J418" s="16">
        <f>[1]Arkusz6!M417</f>
        <v>0</v>
      </c>
      <c r="K418" s="30"/>
      <c r="L418" s="30"/>
      <c r="M418" s="218">
        <f t="shared" si="38"/>
        <v>0</v>
      </c>
      <c r="N418" s="218">
        <f>I418+M418</f>
        <v>49280</v>
      </c>
    </row>
    <row r="419" spans="1:14" ht="15" x14ac:dyDescent="0.25">
      <c r="A419" s="31"/>
      <c r="B419" s="32"/>
      <c r="C419" s="33">
        <v>3110</v>
      </c>
      <c r="D419" s="63" t="s">
        <v>173</v>
      </c>
      <c r="E419" s="15">
        <f>[1]Arkusz8!N419</f>
        <v>28158</v>
      </c>
      <c r="F419" s="16">
        <f>[1]Arkusz8!I419</f>
        <v>28158</v>
      </c>
      <c r="G419" s="39"/>
      <c r="H419" s="173"/>
      <c r="I419" s="15">
        <f t="shared" si="37"/>
        <v>28158</v>
      </c>
      <c r="J419" s="16">
        <f>[1]Arkusz6!M418</f>
        <v>0</v>
      </c>
      <c r="K419" s="173"/>
      <c r="L419" s="173"/>
      <c r="M419" s="15">
        <f t="shared" si="38"/>
        <v>0</v>
      </c>
      <c r="N419" s="15">
        <f>I419+M419</f>
        <v>28158</v>
      </c>
    </row>
    <row r="420" spans="1:14" ht="15" x14ac:dyDescent="0.25">
      <c r="A420" s="31"/>
      <c r="B420" s="33"/>
      <c r="C420" s="33">
        <v>4300</v>
      </c>
      <c r="D420" s="63" t="s">
        <v>162</v>
      </c>
      <c r="E420" s="15">
        <f>[1]Arkusz8!N420</f>
        <v>8900</v>
      </c>
      <c r="F420" s="16">
        <f>[1]Arkusz8!I420</f>
        <v>8900</v>
      </c>
      <c r="G420" s="38"/>
      <c r="H420" s="39"/>
      <c r="I420" s="15">
        <f t="shared" si="37"/>
        <v>8900</v>
      </c>
      <c r="J420" s="16">
        <f>[1]Arkusz6!M419</f>
        <v>0</v>
      </c>
      <c r="K420" s="39"/>
      <c r="L420" s="39"/>
      <c r="M420" s="15">
        <f t="shared" si="38"/>
        <v>0</v>
      </c>
      <c r="N420" s="15">
        <f>I420+M420</f>
        <v>8900</v>
      </c>
    </row>
    <row r="421" spans="1:14" ht="15" x14ac:dyDescent="0.25">
      <c r="A421" s="106"/>
      <c r="B421" s="107"/>
      <c r="C421" s="58"/>
      <c r="D421" s="60"/>
      <c r="E421" s="15"/>
      <c r="F421" s="16"/>
      <c r="G421" s="61"/>
      <c r="H421" s="206"/>
      <c r="I421" s="15"/>
      <c r="J421" s="16"/>
      <c r="K421" s="62"/>
      <c r="L421" s="62"/>
      <c r="M421" s="15"/>
      <c r="N421" s="15"/>
    </row>
    <row r="422" spans="1:14" s="79" customFormat="1" ht="15" thickBot="1" x14ac:dyDescent="0.25">
      <c r="A422" s="83">
        <v>853</v>
      </c>
      <c r="B422" s="118"/>
      <c r="C422" s="114"/>
      <c r="D422" s="196" t="s">
        <v>179</v>
      </c>
      <c r="E422" s="15">
        <f>[1]Arkusz8!N422</f>
        <v>135252.28999999998</v>
      </c>
      <c r="F422" s="16">
        <f>[1]Arkusz8!I422</f>
        <v>135252.28999999998</v>
      </c>
      <c r="G422" s="219">
        <f>G423</f>
        <v>0</v>
      </c>
      <c r="H422" s="219">
        <f>H423</f>
        <v>0</v>
      </c>
      <c r="I422" s="220">
        <f t="shared" ref="I422:I447" si="40">F422+G422-H422</f>
        <v>135252.28999999998</v>
      </c>
      <c r="J422" s="16">
        <f>[1]Arkusz6!M421</f>
        <v>0</v>
      </c>
      <c r="K422" s="221"/>
      <c r="L422" s="221"/>
      <c r="M422" s="222">
        <f t="shared" ref="M422:M447" si="41">J422+K422-L422</f>
        <v>0</v>
      </c>
      <c r="N422" s="223">
        <f t="shared" ref="N422:N447" si="42">I422+M422</f>
        <v>135252.28999999998</v>
      </c>
    </row>
    <row r="423" spans="1:14" s="79" customFormat="1" ht="16.5" thickTop="1" thickBot="1" x14ac:dyDescent="0.3">
      <c r="A423" s="116"/>
      <c r="B423" s="119">
        <v>85395</v>
      </c>
      <c r="C423" s="87"/>
      <c r="D423" s="105" t="s">
        <v>178</v>
      </c>
      <c r="E423" s="15">
        <f>[1]Arkusz8!N423</f>
        <v>135252.28999999998</v>
      </c>
      <c r="F423" s="16">
        <f>[1]Arkusz8!I423</f>
        <v>135252.28999999998</v>
      </c>
      <c r="G423" s="224">
        <f>SUM(G424:G447)</f>
        <v>0</v>
      </c>
      <c r="H423" s="224">
        <f>SUM(H424:H447)</f>
        <v>0</v>
      </c>
      <c r="I423" s="220">
        <f t="shared" si="40"/>
        <v>135252.28999999998</v>
      </c>
      <c r="J423" s="16">
        <f>[1]Arkusz6!M422</f>
        <v>0</v>
      </c>
      <c r="K423" s="225"/>
      <c r="L423" s="225"/>
      <c r="M423" s="222">
        <f t="shared" si="41"/>
        <v>0</v>
      </c>
      <c r="N423" s="223">
        <f t="shared" si="42"/>
        <v>135252.28999999998</v>
      </c>
    </row>
    <row r="424" spans="1:14" s="79" customFormat="1" ht="15" x14ac:dyDescent="0.25">
      <c r="A424" s="226"/>
      <c r="B424" s="227"/>
      <c r="C424" s="47">
        <v>3027</v>
      </c>
      <c r="D424" s="227" t="s">
        <v>180</v>
      </c>
      <c r="E424" s="15">
        <f>[1]Arkusz8!N424</f>
        <v>284.92</v>
      </c>
      <c r="F424" s="16">
        <f>[1]Arkusz8!I424</f>
        <v>284.92</v>
      </c>
      <c r="G424" s="228"/>
      <c r="H424" s="229"/>
      <c r="I424" s="223">
        <f t="shared" si="40"/>
        <v>284.92</v>
      </c>
      <c r="J424" s="16">
        <f>[1]Arkusz6!M423</f>
        <v>0</v>
      </c>
      <c r="K424" s="230"/>
      <c r="L424" s="230"/>
      <c r="M424" s="223">
        <f t="shared" si="41"/>
        <v>0</v>
      </c>
      <c r="N424" s="223">
        <f t="shared" si="42"/>
        <v>284.92</v>
      </c>
    </row>
    <row r="425" spans="1:14" s="79" customFormat="1" ht="15" x14ac:dyDescent="0.25">
      <c r="A425" s="226"/>
      <c r="B425" s="227"/>
      <c r="C425" s="47">
        <v>3029</v>
      </c>
      <c r="D425" s="227" t="s">
        <v>180</v>
      </c>
      <c r="E425" s="15">
        <f>[1]Arkusz8!N425</f>
        <v>15.08</v>
      </c>
      <c r="F425" s="16">
        <f>[1]Arkusz8!I425</f>
        <v>15.08</v>
      </c>
      <c r="G425" s="228"/>
      <c r="H425" s="229"/>
      <c r="I425" s="223">
        <f t="shared" si="40"/>
        <v>15.08</v>
      </c>
      <c r="J425" s="16">
        <f>[1]Arkusz6!M424</f>
        <v>0</v>
      </c>
      <c r="K425" s="230"/>
      <c r="L425" s="230"/>
      <c r="M425" s="223">
        <f t="shared" si="41"/>
        <v>0</v>
      </c>
      <c r="N425" s="223">
        <f t="shared" si="42"/>
        <v>15.08</v>
      </c>
    </row>
    <row r="426" spans="1:14" s="79" customFormat="1" ht="15" x14ac:dyDescent="0.25">
      <c r="A426" s="226"/>
      <c r="B426" s="227"/>
      <c r="C426" s="33">
        <v>3119</v>
      </c>
      <c r="D426" s="63" t="s">
        <v>162</v>
      </c>
      <c r="E426" s="15">
        <f>[1]Arkusz8!N426</f>
        <v>7220</v>
      </c>
      <c r="F426" s="16">
        <f>[1]Arkusz8!I426</f>
        <v>7220</v>
      </c>
      <c r="G426" s="228"/>
      <c r="H426" s="229"/>
      <c r="I426" s="223">
        <f t="shared" si="40"/>
        <v>7220</v>
      </c>
      <c r="J426" s="16">
        <f>[1]Arkusz6!M425</f>
        <v>0</v>
      </c>
      <c r="K426" s="230"/>
      <c r="L426" s="230"/>
      <c r="M426" s="223">
        <f t="shared" si="41"/>
        <v>0</v>
      </c>
      <c r="N426" s="223">
        <f t="shared" si="42"/>
        <v>7220</v>
      </c>
    </row>
    <row r="427" spans="1:14" s="79" customFormat="1" ht="15" x14ac:dyDescent="0.25">
      <c r="A427" s="226"/>
      <c r="B427" s="227"/>
      <c r="C427" s="47">
        <v>4017</v>
      </c>
      <c r="D427" s="227" t="s">
        <v>166</v>
      </c>
      <c r="E427" s="15">
        <f>[1]Arkusz8!N427</f>
        <v>41404.99</v>
      </c>
      <c r="F427" s="16">
        <f>[1]Arkusz8!I427</f>
        <v>41404.99</v>
      </c>
      <c r="G427" s="228"/>
      <c r="H427" s="229"/>
      <c r="I427" s="223">
        <f t="shared" si="40"/>
        <v>41404.99</v>
      </c>
      <c r="J427" s="16">
        <f>[1]Arkusz6!M426</f>
        <v>0</v>
      </c>
      <c r="K427" s="230"/>
      <c r="L427" s="230"/>
      <c r="M427" s="223">
        <f t="shared" si="41"/>
        <v>0</v>
      </c>
      <c r="N427" s="223">
        <f t="shared" si="42"/>
        <v>41404.99</v>
      </c>
    </row>
    <row r="428" spans="1:14" s="79" customFormat="1" ht="15" x14ac:dyDescent="0.25">
      <c r="A428" s="226"/>
      <c r="B428" s="227"/>
      <c r="C428" s="47">
        <v>4019</v>
      </c>
      <c r="D428" s="227" t="s">
        <v>166</v>
      </c>
      <c r="E428" s="15">
        <f>[1]Arkusz8!N428</f>
        <v>2192.02</v>
      </c>
      <c r="F428" s="16">
        <f>[1]Arkusz8!I428</f>
        <v>2192.02</v>
      </c>
      <c r="G428" s="228"/>
      <c r="H428" s="229"/>
      <c r="I428" s="223">
        <f t="shared" si="40"/>
        <v>2192.02</v>
      </c>
      <c r="J428" s="16">
        <f>[1]Arkusz6!M427</f>
        <v>0</v>
      </c>
      <c r="K428" s="230"/>
      <c r="L428" s="230"/>
      <c r="M428" s="223">
        <f t="shared" si="41"/>
        <v>0</v>
      </c>
      <c r="N428" s="223">
        <f t="shared" si="42"/>
        <v>2192.02</v>
      </c>
    </row>
    <row r="429" spans="1:14" s="79" customFormat="1" ht="15" x14ac:dyDescent="0.25">
      <c r="A429" s="226"/>
      <c r="B429" s="227"/>
      <c r="C429" s="47">
        <v>4117</v>
      </c>
      <c r="D429" s="227" t="s">
        <v>40</v>
      </c>
      <c r="E429" s="15">
        <f>[1]Arkusz8!N429</f>
        <v>9641.51</v>
      </c>
      <c r="F429" s="16">
        <f>[1]Arkusz8!I429</f>
        <v>9641.51</v>
      </c>
      <c r="G429" s="228"/>
      <c r="H429" s="229"/>
      <c r="I429" s="223">
        <f t="shared" si="40"/>
        <v>9641.51</v>
      </c>
      <c r="J429" s="16">
        <f>[1]Arkusz6!M428</f>
        <v>0</v>
      </c>
      <c r="K429" s="230"/>
      <c r="L429" s="230"/>
      <c r="M429" s="223">
        <f t="shared" si="41"/>
        <v>0</v>
      </c>
      <c r="N429" s="223">
        <f t="shared" si="42"/>
        <v>9641.51</v>
      </c>
    </row>
    <row r="430" spans="1:14" s="79" customFormat="1" ht="15" x14ac:dyDescent="0.25">
      <c r="A430" s="226"/>
      <c r="B430" s="227"/>
      <c r="C430" s="47">
        <v>4119</v>
      </c>
      <c r="D430" s="227" t="s">
        <v>40</v>
      </c>
      <c r="E430" s="15">
        <f>[1]Arkusz8!N430</f>
        <v>510.44</v>
      </c>
      <c r="F430" s="16">
        <f>[1]Arkusz8!I430</f>
        <v>510.44</v>
      </c>
      <c r="G430" s="228"/>
      <c r="H430" s="229"/>
      <c r="I430" s="223">
        <f t="shared" si="40"/>
        <v>510.44</v>
      </c>
      <c r="J430" s="16">
        <f>[1]Arkusz6!M429</f>
        <v>0</v>
      </c>
      <c r="K430" s="230"/>
      <c r="L430" s="230"/>
      <c r="M430" s="223">
        <f t="shared" si="41"/>
        <v>0</v>
      </c>
      <c r="N430" s="223">
        <f t="shared" si="42"/>
        <v>510.44</v>
      </c>
    </row>
    <row r="431" spans="1:14" s="79" customFormat="1" ht="15" x14ac:dyDescent="0.25">
      <c r="A431" s="226"/>
      <c r="B431" s="227"/>
      <c r="C431" s="47">
        <v>4127</v>
      </c>
      <c r="D431" s="227" t="s">
        <v>124</v>
      </c>
      <c r="E431" s="15">
        <f>[1]Arkusz8!N431</f>
        <v>1014.42</v>
      </c>
      <c r="F431" s="16">
        <f>[1]Arkusz8!I431</f>
        <v>1014.42</v>
      </c>
      <c r="G431" s="228"/>
      <c r="H431" s="229"/>
      <c r="I431" s="223">
        <f t="shared" si="40"/>
        <v>1014.42</v>
      </c>
      <c r="J431" s="16">
        <f>[1]Arkusz6!M430</f>
        <v>0</v>
      </c>
      <c r="K431" s="230"/>
      <c r="L431" s="230"/>
      <c r="M431" s="223">
        <f t="shared" si="41"/>
        <v>0</v>
      </c>
      <c r="N431" s="223">
        <f t="shared" si="42"/>
        <v>1014.42</v>
      </c>
    </row>
    <row r="432" spans="1:14" s="79" customFormat="1" ht="15" x14ac:dyDescent="0.25">
      <c r="A432" s="226"/>
      <c r="B432" s="227"/>
      <c r="C432" s="47">
        <v>4129</v>
      </c>
      <c r="D432" s="227" t="s">
        <v>124</v>
      </c>
      <c r="E432" s="15">
        <f>[1]Arkusz8!N432</f>
        <v>53.71</v>
      </c>
      <c r="F432" s="16">
        <f>[1]Arkusz8!I432</f>
        <v>53.71</v>
      </c>
      <c r="G432" s="228"/>
      <c r="H432" s="229"/>
      <c r="I432" s="223">
        <f t="shared" si="40"/>
        <v>53.71</v>
      </c>
      <c r="J432" s="16">
        <f>[1]Arkusz6!M431</f>
        <v>0</v>
      </c>
      <c r="K432" s="230"/>
      <c r="L432" s="230"/>
      <c r="M432" s="223">
        <f t="shared" si="41"/>
        <v>0</v>
      </c>
      <c r="N432" s="223">
        <f t="shared" si="42"/>
        <v>53.71</v>
      </c>
    </row>
    <row r="433" spans="1:14" s="79" customFormat="1" ht="15" x14ac:dyDescent="0.25">
      <c r="A433" s="226"/>
      <c r="B433" s="47"/>
      <c r="C433" s="47">
        <v>4139</v>
      </c>
      <c r="D433" s="227" t="s">
        <v>170</v>
      </c>
      <c r="E433" s="15">
        <f>[1]Arkusz8!N433</f>
        <v>600</v>
      </c>
      <c r="F433" s="16">
        <f>[1]Arkusz8!I433</f>
        <v>600</v>
      </c>
      <c r="G433" s="228"/>
      <c r="H433" s="229"/>
      <c r="I433" s="220">
        <f>F433+G433-H433</f>
        <v>600</v>
      </c>
      <c r="J433" s="16">
        <f>[1]Arkusz6!M432</f>
        <v>0</v>
      </c>
      <c r="K433" s="230"/>
      <c r="L433" s="230"/>
      <c r="M433" s="222">
        <f>J433+K433-L433</f>
        <v>0</v>
      </c>
      <c r="N433" s="223">
        <f>I433+M433</f>
        <v>600</v>
      </c>
    </row>
    <row r="434" spans="1:14" s="79" customFormat="1" ht="15" x14ac:dyDescent="0.25">
      <c r="A434" s="226"/>
      <c r="B434" s="227"/>
      <c r="C434" s="47">
        <v>4177</v>
      </c>
      <c r="D434" s="227" t="s">
        <v>42</v>
      </c>
      <c r="E434" s="15">
        <f>[1]Arkusz8!N434</f>
        <v>17027.59</v>
      </c>
      <c r="F434" s="16">
        <f>[1]Arkusz8!I434</f>
        <v>17027.59</v>
      </c>
      <c r="G434" s="228"/>
      <c r="H434" s="229"/>
      <c r="I434" s="223">
        <f t="shared" si="40"/>
        <v>17027.59</v>
      </c>
      <c r="J434" s="16">
        <f>[1]Arkusz6!M433</f>
        <v>0</v>
      </c>
      <c r="K434" s="230"/>
      <c r="L434" s="230"/>
      <c r="M434" s="223">
        <f t="shared" si="41"/>
        <v>0</v>
      </c>
      <c r="N434" s="223">
        <f t="shared" si="42"/>
        <v>17027.59</v>
      </c>
    </row>
    <row r="435" spans="1:14" s="79" customFormat="1" ht="15" x14ac:dyDescent="0.25">
      <c r="A435" s="226"/>
      <c r="B435" s="227"/>
      <c r="C435" s="47">
        <v>4179</v>
      </c>
      <c r="D435" s="227" t="s">
        <v>42</v>
      </c>
      <c r="E435" s="15">
        <f>[1]Arkusz8!N435</f>
        <v>901.46</v>
      </c>
      <c r="F435" s="16">
        <f>[1]Arkusz8!I435</f>
        <v>901.46</v>
      </c>
      <c r="G435" s="228"/>
      <c r="H435" s="229"/>
      <c r="I435" s="223">
        <f t="shared" si="40"/>
        <v>901.46</v>
      </c>
      <c r="J435" s="16">
        <f>[1]Arkusz6!M434</f>
        <v>0</v>
      </c>
      <c r="K435" s="230"/>
      <c r="L435" s="230"/>
      <c r="M435" s="223">
        <f t="shared" si="41"/>
        <v>0</v>
      </c>
      <c r="N435" s="223">
        <f t="shared" si="42"/>
        <v>901.46</v>
      </c>
    </row>
    <row r="436" spans="1:14" s="79" customFormat="1" ht="15" x14ac:dyDescent="0.25">
      <c r="A436" s="226"/>
      <c r="B436" s="227"/>
      <c r="C436" s="47">
        <v>4217</v>
      </c>
      <c r="D436" s="227" t="s">
        <v>43</v>
      </c>
      <c r="E436" s="15">
        <f>[1]Arkusz8!N436</f>
        <v>2849.16</v>
      </c>
      <c r="F436" s="16">
        <f>[1]Arkusz8!I436</f>
        <v>2849.16</v>
      </c>
      <c r="G436" s="228"/>
      <c r="H436" s="229"/>
      <c r="I436" s="223">
        <f t="shared" si="40"/>
        <v>2849.16</v>
      </c>
      <c r="J436" s="16">
        <f>[1]Arkusz6!M435</f>
        <v>0</v>
      </c>
      <c r="K436" s="230"/>
      <c r="L436" s="230"/>
      <c r="M436" s="223">
        <f t="shared" si="41"/>
        <v>0</v>
      </c>
      <c r="N436" s="223">
        <f t="shared" si="42"/>
        <v>2849.16</v>
      </c>
    </row>
    <row r="437" spans="1:14" s="79" customFormat="1" ht="15" x14ac:dyDescent="0.25">
      <c r="A437" s="226"/>
      <c r="B437" s="227"/>
      <c r="C437" s="47">
        <v>4219</v>
      </c>
      <c r="D437" s="227" t="s">
        <v>43</v>
      </c>
      <c r="E437" s="15">
        <f>[1]Arkusz8!N437</f>
        <v>852.33</v>
      </c>
      <c r="F437" s="16">
        <f>[1]Arkusz8!I437</f>
        <v>852.33</v>
      </c>
      <c r="G437" s="228"/>
      <c r="H437" s="229"/>
      <c r="I437" s="223">
        <f t="shared" si="40"/>
        <v>852.33</v>
      </c>
      <c r="J437" s="16">
        <f>[1]Arkusz6!M436</f>
        <v>0</v>
      </c>
      <c r="K437" s="230"/>
      <c r="L437" s="230"/>
      <c r="M437" s="223">
        <f t="shared" si="41"/>
        <v>0</v>
      </c>
      <c r="N437" s="223">
        <f t="shared" si="42"/>
        <v>852.33</v>
      </c>
    </row>
    <row r="438" spans="1:14" s="79" customFormat="1" ht="15" x14ac:dyDescent="0.25">
      <c r="A438" s="226"/>
      <c r="B438" s="227"/>
      <c r="C438" s="47">
        <v>4287</v>
      </c>
      <c r="D438" s="227" t="s">
        <v>81</v>
      </c>
      <c r="E438" s="15">
        <f>[1]Arkusz8!N438</f>
        <v>94.97</v>
      </c>
      <c r="F438" s="16">
        <f>[1]Arkusz8!I438</f>
        <v>94.97</v>
      </c>
      <c r="G438" s="228"/>
      <c r="H438" s="229"/>
      <c r="I438" s="223">
        <f t="shared" si="40"/>
        <v>94.97</v>
      </c>
      <c r="J438" s="16">
        <f>[1]Arkusz6!M437</f>
        <v>0</v>
      </c>
      <c r="K438" s="230"/>
      <c r="L438" s="230"/>
      <c r="M438" s="223">
        <f t="shared" si="41"/>
        <v>0</v>
      </c>
      <c r="N438" s="223">
        <f t="shared" si="42"/>
        <v>94.97</v>
      </c>
    </row>
    <row r="439" spans="1:14" s="79" customFormat="1" ht="15" x14ac:dyDescent="0.25">
      <c r="A439" s="226"/>
      <c r="B439" s="227"/>
      <c r="C439" s="47">
        <v>4289</v>
      </c>
      <c r="D439" s="227" t="s">
        <v>81</v>
      </c>
      <c r="E439" s="15">
        <f>[1]Arkusz8!N439</f>
        <v>5.03</v>
      </c>
      <c r="F439" s="16">
        <f>[1]Arkusz8!I439</f>
        <v>5.03</v>
      </c>
      <c r="G439" s="228"/>
      <c r="H439" s="229"/>
      <c r="I439" s="223">
        <f t="shared" si="40"/>
        <v>5.03</v>
      </c>
      <c r="J439" s="16">
        <f>[1]Arkusz6!M438</f>
        <v>0</v>
      </c>
      <c r="K439" s="230"/>
      <c r="L439" s="230"/>
      <c r="M439" s="223">
        <f t="shared" si="41"/>
        <v>0</v>
      </c>
      <c r="N439" s="223">
        <f t="shared" si="42"/>
        <v>5.03</v>
      </c>
    </row>
    <row r="440" spans="1:14" s="79" customFormat="1" ht="15" x14ac:dyDescent="0.25">
      <c r="A440" s="31"/>
      <c r="B440" s="63"/>
      <c r="C440" s="33">
        <v>4307</v>
      </c>
      <c r="D440" s="63" t="s">
        <v>72</v>
      </c>
      <c r="E440" s="15">
        <f>[1]Arkusz8!N440</f>
        <v>41166.67</v>
      </c>
      <c r="F440" s="16">
        <f>[1]Arkusz8!I440</f>
        <v>41166.67</v>
      </c>
      <c r="G440" s="231"/>
      <c r="H440" s="232"/>
      <c r="I440" s="220">
        <f t="shared" si="40"/>
        <v>41166.67</v>
      </c>
      <c r="J440" s="16">
        <f>[1]Arkusz6!M439</f>
        <v>0</v>
      </c>
      <c r="K440" s="225"/>
      <c r="L440" s="225"/>
      <c r="M440" s="222">
        <f t="shared" si="41"/>
        <v>0</v>
      </c>
      <c r="N440" s="223">
        <f t="shared" si="42"/>
        <v>41166.67</v>
      </c>
    </row>
    <row r="441" spans="1:14" s="79" customFormat="1" ht="15" x14ac:dyDescent="0.25">
      <c r="A441" s="31"/>
      <c r="B441" s="91"/>
      <c r="C441" s="33">
        <v>4309</v>
      </c>
      <c r="D441" s="63" t="s">
        <v>72</v>
      </c>
      <c r="E441" s="15">
        <f>[1]Arkusz8!N441</f>
        <v>7079.41</v>
      </c>
      <c r="F441" s="16">
        <f>[1]Arkusz8!I441</f>
        <v>7079.41</v>
      </c>
      <c r="G441" s="231"/>
      <c r="H441" s="232"/>
      <c r="I441" s="220">
        <f t="shared" si="40"/>
        <v>7079.41</v>
      </c>
      <c r="J441" s="16">
        <f>[1]Arkusz6!M440</f>
        <v>0</v>
      </c>
      <c r="K441" s="225"/>
      <c r="L441" s="225"/>
      <c r="M441" s="222">
        <f t="shared" si="41"/>
        <v>0</v>
      </c>
      <c r="N441" s="223">
        <f t="shared" si="42"/>
        <v>7079.41</v>
      </c>
    </row>
    <row r="442" spans="1:14" s="79" customFormat="1" ht="15" x14ac:dyDescent="0.25">
      <c r="A442" s="226"/>
      <c r="B442" s="233"/>
      <c r="C442" s="47">
        <v>4419</v>
      </c>
      <c r="D442" s="227" t="s">
        <v>85</v>
      </c>
      <c r="E442" s="15">
        <f>[1]Arkusz8!N442</f>
        <v>300</v>
      </c>
      <c r="F442" s="16">
        <f>[1]Arkusz8!I442</f>
        <v>300</v>
      </c>
      <c r="G442" s="228"/>
      <c r="H442" s="229"/>
      <c r="I442" s="223">
        <f t="shared" si="40"/>
        <v>300</v>
      </c>
      <c r="J442" s="16">
        <f>[1]Arkusz6!M441</f>
        <v>0</v>
      </c>
      <c r="K442" s="230"/>
      <c r="L442" s="230"/>
      <c r="M442" s="223">
        <f t="shared" si="41"/>
        <v>0</v>
      </c>
      <c r="N442" s="223">
        <f t="shared" si="42"/>
        <v>300</v>
      </c>
    </row>
    <row r="443" spans="1:14" s="79" customFormat="1" ht="15" x14ac:dyDescent="0.25">
      <c r="A443" s="226"/>
      <c r="B443" s="227"/>
      <c r="C443" s="47">
        <v>4439</v>
      </c>
      <c r="D443" s="227" t="s">
        <v>92</v>
      </c>
      <c r="E443" s="15">
        <f>[1]Arkusz8!N443</f>
        <v>480</v>
      </c>
      <c r="F443" s="16">
        <f>[1]Arkusz8!I443</f>
        <v>480</v>
      </c>
      <c r="G443" s="228"/>
      <c r="H443" s="229"/>
      <c r="I443" s="223">
        <f t="shared" si="40"/>
        <v>480</v>
      </c>
      <c r="J443" s="16">
        <f>[1]Arkusz6!M442</f>
        <v>0</v>
      </c>
      <c r="K443" s="230"/>
      <c r="L443" s="230"/>
      <c r="M443" s="223">
        <f t="shared" si="41"/>
        <v>0</v>
      </c>
      <c r="N443" s="223">
        <f t="shared" si="42"/>
        <v>480</v>
      </c>
    </row>
    <row r="444" spans="1:14" s="79" customFormat="1" ht="15" x14ac:dyDescent="0.25">
      <c r="A444" s="226"/>
      <c r="B444" s="227"/>
      <c r="C444" s="33">
        <v>4447</v>
      </c>
      <c r="D444" s="34" t="s">
        <v>127</v>
      </c>
      <c r="E444" s="15">
        <f>[1]Arkusz8!N444</f>
        <v>1385.24</v>
      </c>
      <c r="F444" s="16">
        <f>[1]Arkusz8!I444</f>
        <v>1385.24</v>
      </c>
      <c r="G444" s="228"/>
      <c r="H444" s="229"/>
      <c r="I444" s="223">
        <f t="shared" si="40"/>
        <v>1385.24</v>
      </c>
      <c r="J444" s="16">
        <f>[1]Arkusz6!M443</f>
        <v>0</v>
      </c>
      <c r="K444" s="230"/>
      <c r="L444" s="230"/>
      <c r="M444" s="223">
        <f t="shared" si="41"/>
        <v>0</v>
      </c>
      <c r="N444" s="223">
        <f t="shared" si="42"/>
        <v>1385.24</v>
      </c>
    </row>
    <row r="445" spans="1:14" s="79" customFormat="1" ht="15" x14ac:dyDescent="0.25">
      <c r="A445" s="226"/>
      <c r="B445" s="227"/>
      <c r="C445" s="33">
        <v>4449</v>
      </c>
      <c r="D445" s="34" t="s">
        <v>127</v>
      </c>
      <c r="E445" s="15">
        <f>[1]Arkusz8!N445</f>
        <v>73.34</v>
      </c>
      <c r="F445" s="16">
        <f>[1]Arkusz8!I445</f>
        <v>73.34</v>
      </c>
      <c r="G445" s="228"/>
      <c r="H445" s="229"/>
      <c r="I445" s="223">
        <f t="shared" si="40"/>
        <v>73.34</v>
      </c>
      <c r="J445" s="16">
        <f>[1]Arkusz6!M444</f>
        <v>0</v>
      </c>
      <c r="K445" s="230"/>
      <c r="L445" s="230"/>
      <c r="M445" s="223">
        <f t="shared" si="41"/>
        <v>0</v>
      </c>
      <c r="N445" s="223">
        <f t="shared" si="42"/>
        <v>73.34</v>
      </c>
    </row>
    <row r="446" spans="1:14" s="79" customFormat="1" ht="15.75" x14ac:dyDescent="0.25">
      <c r="A446" s="234"/>
      <c r="B446" s="227"/>
      <c r="C446" s="47">
        <v>4517</v>
      </c>
      <c r="D446" s="227" t="s">
        <v>181</v>
      </c>
      <c r="E446" s="15">
        <f>[1]Arkusz8!N446</f>
        <v>94.98</v>
      </c>
      <c r="F446" s="16">
        <f>[1]Arkusz8!I446</f>
        <v>94.98</v>
      </c>
      <c r="G446" s="228"/>
      <c r="H446" s="229"/>
      <c r="I446" s="223">
        <f t="shared" si="40"/>
        <v>94.98</v>
      </c>
      <c r="J446" s="16">
        <f>[1]Arkusz6!M445</f>
        <v>0</v>
      </c>
      <c r="K446" s="230"/>
      <c r="L446" s="230"/>
      <c r="M446" s="223">
        <f t="shared" si="41"/>
        <v>0</v>
      </c>
      <c r="N446" s="223">
        <f t="shared" si="42"/>
        <v>94.98</v>
      </c>
    </row>
    <row r="447" spans="1:14" s="79" customFormat="1" ht="15.75" x14ac:dyDescent="0.25">
      <c r="A447" s="234"/>
      <c r="B447" s="227"/>
      <c r="C447" s="47">
        <v>4519</v>
      </c>
      <c r="D447" s="227" t="s">
        <v>181</v>
      </c>
      <c r="E447" s="15">
        <f>[1]Arkusz8!N447</f>
        <v>5.0199999999999996</v>
      </c>
      <c r="F447" s="16">
        <f>[1]Arkusz8!I447</f>
        <v>5.0199999999999996</v>
      </c>
      <c r="G447" s="228"/>
      <c r="H447" s="229"/>
      <c r="I447" s="223">
        <f t="shared" si="40"/>
        <v>5.0199999999999996</v>
      </c>
      <c r="J447" s="16">
        <f>[1]Arkusz6!M446</f>
        <v>0</v>
      </c>
      <c r="K447" s="230"/>
      <c r="L447" s="230"/>
      <c r="M447" s="223">
        <f t="shared" si="41"/>
        <v>0</v>
      </c>
      <c r="N447" s="223">
        <f t="shared" si="42"/>
        <v>5.0199999999999996</v>
      </c>
    </row>
    <row r="448" spans="1:14" ht="15" x14ac:dyDescent="0.25">
      <c r="A448" s="25"/>
      <c r="B448" s="235"/>
      <c r="C448" s="64"/>
      <c r="D448" s="28"/>
      <c r="E448" s="15"/>
      <c r="F448" s="16"/>
      <c r="G448" s="49"/>
      <c r="H448" s="216"/>
      <c r="I448" s="15"/>
      <c r="J448" s="16"/>
      <c r="K448" s="49"/>
      <c r="L448" s="49"/>
      <c r="M448" s="15"/>
      <c r="N448" s="15"/>
    </row>
    <row r="449" spans="1:14" ht="15" thickBot="1" x14ac:dyDescent="0.25">
      <c r="A449" s="83">
        <v>854</v>
      </c>
      <c r="B449" s="118"/>
      <c r="C449" s="114"/>
      <c r="D449" s="153" t="s">
        <v>182</v>
      </c>
      <c r="E449" s="15">
        <f>[1]Arkusz8!N449</f>
        <v>340617</v>
      </c>
      <c r="F449" s="16">
        <f>[1]Arkusz8!I449</f>
        <v>340617</v>
      </c>
      <c r="G449" s="17">
        <f>G490+G450+G469+G487+G466</f>
        <v>0</v>
      </c>
      <c r="H449" s="17">
        <f>H490+H450+H469+H487+H466</f>
        <v>0</v>
      </c>
      <c r="I449" s="15">
        <f t="shared" si="37"/>
        <v>340617</v>
      </c>
      <c r="J449" s="16">
        <f>[1]Arkusz6!M448</f>
        <v>0</v>
      </c>
      <c r="K449" s="17">
        <f t="shared" ref="K449:L449" si="43">K490</f>
        <v>0</v>
      </c>
      <c r="L449" s="17">
        <f t="shared" si="43"/>
        <v>0</v>
      </c>
      <c r="M449" s="15">
        <f t="shared" si="38"/>
        <v>0</v>
      </c>
      <c r="N449" s="15">
        <f t="shared" si="39"/>
        <v>340617</v>
      </c>
    </row>
    <row r="450" spans="1:14" ht="16.5" thickTop="1" thickBot="1" x14ac:dyDescent="0.3">
      <c r="A450" s="116"/>
      <c r="B450" s="119">
        <v>85401</v>
      </c>
      <c r="C450" s="87"/>
      <c r="D450" s="88" t="s">
        <v>183</v>
      </c>
      <c r="E450" s="15">
        <f>[1]Arkusz8!N450</f>
        <v>182576</v>
      </c>
      <c r="F450" s="16">
        <f>[1]Arkusz8!I450</f>
        <v>182576</v>
      </c>
      <c r="G450" s="89">
        <f>SUM(G451:G464)</f>
        <v>0</v>
      </c>
      <c r="H450" s="205">
        <f>SUM(H451:H464)</f>
        <v>0</v>
      </c>
      <c r="I450" s="15">
        <f t="shared" si="37"/>
        <v>182576</v>
      </c>
      <c r="J450" s="16">
        <f>[1]Arkusz6!M449</f>
        <v>0</v>
      </c>
      <c r="K450" s="24"/>
      <c r="L450" s="24"/>
      <c r="M450" s="15">
        <f t="shared" si="38"/>
        <v>0</v>
      </c>
      <c r="N450" s="15">
        <f t="shared" si="39"/>
        <v>182576</v>
      </c>
    </row>
    <row r="451" spans="1:14" ht="15" x14ac:dyDescent="0.25">
      <c r="A451" s="106"/>
      <c r="B451" s="107"/>
      <c r="C451" s="58">
        <v>3020</v>
      </c>
      <c r="D451" s="141" t="s">
        <v>74</v>
      </c>
      <c r="E451" s="15">
        <f>[1]Arkusz8!N451</f>
        <v>11755</v>
      </c>
      <c r="F451" s="16">
        <f>[1]Arkusz8!I451</f>
        <v>11755</v>
      </c>
      <c r="G451" s="61"/>
      <c r="H451" s="206"/>
      <c r="I451" s="15">
        <f t="shared" si="37"/>
        <v>11755</v>
      </c>
      <c r="J451" s="16">
        <f>[1]Arkusz6!M450</f>
        <v>0</v>
      </c>
      <c r="K451" s="62"/>
      <c r="L451" s="62"/>
      <c r="M451" s="15">
        <f t="shared" si="38"/>
        <v>0</v>
      </c>
      <c r="N451" s="15">
        <f t="shared" si="39"/>
        <v>11755</v>
      </c>
    </row>
    <row r="452" spans="1:14" ht="15" x14ac:dyDescent="0.25">
      <c r="A452" s="31"/>
      <c r="B452" s="63"/>
      <c r="C452" s="33">
        <v>4010</v>
      </c>
      <c r="D452" s="34" t="s">
        <v>166</v>
      </c>
      <c r="E452" s="15">
        <f>[1]Arkusz8!N452</f>
        <v>114264</v>
      </c>
      <c r="F452" s="16">
        <f>[1]Arkusz8!I452</f>
        <v>114264</v>
      </c>
      <c r="G452" s="38"/>
      <c r="H452" s="202"/>
      <c r="I452" s="15">
        <f t="shared" si="37"/>
        <v>114264</v>
      </c>
      <c r="J452" s="16">
        <f>[1]Arkusz6!M451</f>
        <v>0</v>
      </c>
      <c r="K452" s="39"/>
      <c r="L452" s="39"/>
      <c r="M452" s="15">
        <f t="shared" si="38"/>
        <v>0</v>
      </c>
      <c r="N452" s="15">
        <f t="shared" si="39"/>
        <v>114264</v>
      </c>
    </row>
    <row r="453" spans="1:14" ht="15" x14ac:dyDescent="0.25">
      <c r="A453" s="31"/>
      <c r="B453" s="63"/>
      <c r="C453" s="33">
        <v>4040</v>
      </c>
      <c r="D453" s="34" t="s">
        <v>131</v>
      </c>
      <c r="E453" s="15">
        <f>[1]Arkusz8!N453</f>
        <v>10595</v>
      </c>
      <c r="F453" s="16">
        <f>[1]Arkusz8!I453</f>
        <v>10595</v>
      </c>
      <c r="G453" s="38"/>
      <c r="H453" s="202"/>
      <c r="I453" s="15">
        <f t="shared" si="37"/>
        <v>10595</v>
      </c>
      <c r="J453" s="16">
        <f>[1]Arkusz6!M452</f>
        <v>0</v>
      </c>
      <c r="K453" s="39"/>
      <c r="L453" s="39"/>
      <c r="M453" s="15">
        <f t="shared" si="38"/>
        <v>0</v>
      </c>
      <c r="N453" s="15">
        <f t="shared" si="39"/>
        <v>10595</v>
      </c>
    </row>
    <row r="454" spans="1:14" ht="15" x14ac:dyDescent="0.25">
      <c r="A454" s="31"/>
      <c r="B454" s="91"/>
      <c r="C454" s="33">
        <v>4110</v>
      </c>
      <c r="D454" s="34" t="s">
        <v>40</v>
      </c>
      <c r="E454" s="15">
        <f>[1]Arkusz8!N454</f>
        <v>23417</v>
      </c>
      <c r="F454" s="16">
        <f>[1]Arkusz8!I454</f>
        <v>23417</v>
      </c>
      <c r="G454" s="38"/>
      <c r="H454" s="202"/>
      <c r="I454" s="15">
        <f t="shared" si="37"/>
        <v>23417</v>
      </c>
      <c r="J454" s="16">
        <f>[1]Arkusz6!M453</f>
        <v>0</v>
      </c>
      <c r="K454" s="39"/>
      <c r="L454" s="39"/>
      <c r="M454" s="15">
        <f t="shared" si="38"/>
        <v>0</v>
      </c>
      <c r="N454" s="15">
        <f t="shared" si="39"/>
        <v>23417</v>
      </c>
    </row>
    <row r="455" spans="1:14" ht="15" x14ac:dyDescent="0.25">
      <c r="A455" s="31"/>
      <c r="B455" s="91"/>
      <c r="C455" s="33">
        <v>4120</v>
      </c>
      <c r="D455" s="34" t="s">
        <v>124</v>
      </c>
      <c r="E455" s="15">
        <f>[1]Arkusz8!N455</f>
        <v>3337</v>
      </c>
      <c r="F455" s="16">
        <f>[1]Arkusz8!I455</f>
        <v>3337</v>
      </c>
      <c r="G455" s="38"/>
      <c r="H455" s="202"/>
      <c r="I455" s="15">
        <f t="shared" si="37"/>
        <v>3337</v>
      </c>
      <c r="J455" s="16">
        <f>[1]Arkusz6!M454</f>
        <v>0</v>
      </c>
      <c r="K455" s="39"/>
      <c r="L455" s="39"/>
      <c r="M455" s="15">
        <f t="shared" si="38"/>
        <v>0</v>
      </c>
      <c r="N455" s="15">
        <f t="shared" si="39"/>
        <v>3337</v>
      </c>
    </row>
    <row r="456" spans="1:14" ht="15" x14ac:dyDescent="0.25">
      <c r="A456" s="31"/>
      <c r="B456" s="91"/>
      <c r="C456" s="33">
        <v>4210</v>
      </c>
      <c r="D456" s="34" t="s">
        <v>43</v>
      </c>
      <c r="E456" s="15">
        <f>[1]Arkusz8!N456</f>
        <v>1700</v>
      </c>
      <c r="F456" s="16">
        <f>[1]Arkusz8!I456</f>
        <v>1700</v>
      </c>
      <c r="G456" s="38"/>
      <c r="H456" s="202"/>
      <c r="I456" s="15">
        <f t="shared" si="37"/>
        <v>1700</v>
      </c>
      <c r="J456" s="16">
        <f>[1]Arkusz6!M455</f>
        <v>0</v>
      </c>
      <c r="K456" s="39"/>
      <c r="L456" s="39"/>
      <c r="M456" s="15">
        <f t="shared" si="38"/>
        <v>0</v>
      </c>
      <c r="N456" s="15">
        <f t="shared" si="39"/>
        <v>1700</v>
      </c>
    </row>
    <row r="457" spans="1:14" ht="15" x14ac:dyDescent="0.25">
      <c r="A457" s="31"/>
      <c r="B457" s="91"/>
      <c r="C457" s="33">
        <v>4240</v>
      </c>
      <c r="D457" s="139" t="s">
        <v>71</v>
      </c>
      <c r="E457" s="15">
        <f>[1]Arkusz8!N457</f>
        <v>1500</v>
      </c>
      <c r="F457" s="16">
        <f>[1]Arkusz8!I457</f>
        <v>1500</v>
      </c>
      <c r="G457" s="38"/>
      <c r="H457" s="202"/>
      <c r="I457" s="15">
        <f t="shared" si="37"/>
        <v>1500</v>
      </c>
      <c r="J457" s="16">
        <f>[1]Arkusz6!M456</f>
        <v>0</v>
      </c>
      <c r="K457" s="39"/>
      <c r="L457" s="39"/>
      <c r="M457" s="15">
        <f t="shared" si="38"/>
        <v>0</v>
      </c>
      <c r="N457" s="15">
        <f t="shared" si="39"/>
        <v>1500</v>
      </c>
    </row>
    <row r="458" spans="1:14" ht="15" x14ac:dyDescent="0.25">
      <c r="A458" s="31"/>
      <c r="B458" s="91"/>
      <c r="C458" s="33">
        <v>4260</v>
      </c>
      <c r="D458" s="34" t="s">
        <v>80</v>
      </c>
      <c r="E458" s="15">
        <f>[1]Arkusz8!N458</f>
        <v>6500</v>
      </c>
      <c r="F458" s="16">
        <f>[1]Arkusz8!I458</f>
        <v>6500</v>
      </c>
      <c r="G458" s="38"/>
      <c r="H458" s="202"/>
      <c r="I458" s="15">
        <f t="shared" si="37"/>
        <v>6500</v>
      </c>
      <c r="J458" s="16">
        <f>[1]Arkusz6!M457</f>
        <v>0</v>
      </c>
      <c r="K458" s="39"/>
      <c r="L458" s="39"/>
      <c r="M458" s="15">
        <f t="shared" si="38"/>
        <v>0</v>
      </c>
      <c r="N458" s="15">
        <f t="shared" si="39"/>
        <v>6500</v>
      </c>
    </row>
    <row r="459" spans="1:14" ht="15" x14ac:dyDescent="0.25">
      <c r="A459" s="31"/>
      <c r="B459" s="91"/>
      <c r="C459" s="33">
        <v>4270</v>
      </c>
      <c r="D459" s="34" t="s">
        <v>184</v>
      </c>
      <c r="E459" s="15">
        <f>[1]Arkusz8!N459</f>
        <v>500</v>
      </c>
      <c r="F459" s="16">
        <f>[1]Arkusz8!I459</f>
        <v>500</v>
      </c>
      <c r="G459" s="38"/>
      <c r="H459" s="202"/>
      <c r="I459" s="15">
        <f t="shared" si="37"/>
        <v>500</v>
      </c>
      <c r="J459" s="16">
        <f>[1]Arkusz6!M458</f>
        <v>0</v>
      </c>
      <c r="K459" s="39"/>
      <c r="L459" s="39"/>
      <c r="M459" s="15">
        <f t="shared" si="38"/>
        <v>0</v>
      </c>
      <c r="N459" s="15">
        <f t="shared" si="39"/>
        <v>500</v>
      </c>
    </row>
    <row r="460" spans="1:14" ht="15" x14ac:dyDescent="0.25">
      <c r="A460" s="31"/>
      <c r="B460" s="91"/>
      <c r="C460" s="33">
        <v>4280</v>
      </c>
      <c r="D460" s="34" t="s">
        <v>81</v>
      </c>
      <c r="E460" s="15">
        <f>[1]Arkusz8!N460</f>
        <v>540</v>
      </c>
      <c r="F460" s="16">
        <f>[1]Arkusz8!I460</f>
        <v>540</v>
      </c>
      <c r="G460" s="38"/>
      <c r="H460" s="202"/>
      <c r="I460" s="15">
        <f t="shared" si="37"/>
        <v>540</v>
      </c>
      <c r="J460" s="16">
        <f>[1]Arkusz6!M459</f>
        <v>0</v>
      </c>
      <c r="K460" s="39"/>
      <c r="L460" s="39"/>
      <c r="M460" s="15">
        <f t="shared" si="38"/>
        <v>0</v>
      </c>
      <c r="N460" s="15">
        <f t="shared" si="39"/>
        <v>540</v>
      </c>
    </row>
    <row r="461" spans="1:14" ht="15" x14ac:dyDescent="0.25">
      <c r="A461" s="31"/>
      <c r="B461" s="91"/>
      <c r="C461" s="33">
        <v>4300</v>
      </c>
      <c r="D461" s="34" t="s">
        <v>72</v>
      </c>
      <c r="E461" s="15">
        <f>[1]Arkusz8!N461</f>
        <v>2099</v>
      </c>
      <c r="F461" s="16">
        <f>[1]Arkusz8!I461</f>
        <v>2099</v>
      </c>
      <c r="G461" s="38"/>
      <c r="H461" s="202"/>
      <c r="I461" s="15">
        <f t="shared" ref="I461:I532" si="44">F461+G461-H461</f>
        <v>2099</v>
      </c>
      <c r="J461" s="16">
        <f>[1]Arkusz6!M460</f>
        <v>0</v>
      </c>
      <c r="K461" s="39"/>
      <c r="L461" s="39"/>
      <c r="M461" s="15">
        <f t="shared" ref="M461:M532" si="45">J461+K461-L461</f>
        <v>0</v>
      </c>
      <c r="N461" s="15">
        <f t="shared" ref="N461:N532" si="46">I461+M461</f>
        <v>2099</v>
      </c>
    </row>
    <row r="462" spans="1:14" ht="26.25" x14ac:dyDescent="0.25">
      <c r="A462" s="31"/>
      <c r="B462" s="91"/>
      <c r="C462" s="33">
        <v>4370</v>
      </c>
      <c r="D462" s="143" t="s">
        <v>84</v>
      </c>
      <c r="E462" s="15">
        <f>[1]Arkusz8!N462</f>
        <v>350</v>
      </c>
      <c r="F462" s="16">
        <f>[1]Arkusz8!I462</f>
        <v>350</v>
      </c>
      <c r="G462" s="38"/>
      <c r="H462" s="202"/>
      <c r="I462" s="15">
        <f t="shared" si="44"/>
        <v>350</v>
      </c>
      <c r="J462" s="16">
        <f>[1]Arkusz6!M461</f>
        <v>0</v>
      </c>
      <c r="K462" s="39"/>
      <c r="L462" s="39"/>
      <c r="M462" s="15">
        <f t="shared" si="45"/>
        <v>0</v>
      </c>
      <c r="N462" s="15">
        <f t="shared" si="46"/>
        <v>350</v>
      </c>
    </row>
    <row r="463" spans="1:14" ht="15" x14ac:dyDescent="0.25">
      <c r="A463" s="31"/>
      <c r="B463" s="91"/>
      <c r="C463" s="33">
        <v>4430</v>
      </c>
      <c r="D463" s="34" t="s">
        <v>45</v>
      </c>
      <c r="E463" s="15">
        <f>[1]Arkusz8!N463</f>
        <v>230</v>
      </c>
      <c r="F463" s="16">
        <f>[1]Arkusz8!I463</f>
        <v>230</v>
      </c>
      <c r="G463" s="38"/>
      <c r="H463" s="202"/>
      <c r="I463" s="15">
        <f t="shared" si="44"/>
        <v>230</v>
      </c>
      <c r="J463" s="16">
        <f>[1]Arkusz6!M462</f>
        <v>0</v>
      </c>
      <c r="K463" s="39"/>
      <c r="L463" s="39"/>
      <c r="M463" s="15">
        <f t="shared" si="45"/>
        <v>0</v>
      </c>
      <c r="N463" s="15">
        <f t="shared" si="46"/>
        <v>230</v>
      </c>
    </row>
    <row r="464" spans="1:14" ht="15" x14ac:dyDescent="0.25">
      <c r="A464" s="31"/>
      <c r="B464" s="91"/>
      <c r="C464" s="33">
        <v>4440</v>
      </c>
      <c r="D464" s="34" t="s">
        <v>185</v>
      </c>
      <c r="E464" s="15">
        <f>[1]Arkusz8!N464</f>
        <v>5789</v>
      </c>
      <c r="F464" s="16">
        <f>[1]Arkusz8!I464</f>
        <v>5789</v>
      </c>
      <c r="G464" s="38"/>
      <c r="H464" s="202"/>
      <c r="I464" s="15">
        <f t="shared" si="44"/>
        <v>5789</v>
      </c>
      <c r="J464" s="16">
        <f>[1]Arkusz6!M463</f>
        <v>0</v>
      </c>
      <c r="K464" s="39"/>
      <c r="L464" s="39"/>
      <c r="M464" s="15">
        <f t="shared" si="45"/>
        <v>0</v>
      </c>
      <c r="N464" s="15">
        <f t="shared" si="46"/>
        <v>5789</v>
      </c>
    </row>
    <row r="465" spans="1:14" ht="15" x14ac:dyDescent="0.25">
      <c r="A465" s="31"/>
      <c r="B465" s="63"/>
      <c r="C465" s="33"/>
      <c r="D465" s="63"/>
      <c r="E465" s="15"/>
      <c r="F465" s="16"/>
      <c r="G465" s="39"/>
      <c r="H465" s="39"/>
      <c r="I465" s="15"/>
      <c r="J465" s="16"/>
      <c r="K465" s="39"/>
      <c r="L465" s="39"/>
      <c r="M465" s="15"/>
      <c r="N465" s="15"/>
    </row>
    <row r="466" spans="1:14" s="79" customFormat="1" ht="15.75" thickBot="1" x14ac:dyDescent="0.3">
      <c r="A466" s="236"/>
      <c r="B466" s="237">
        <v>85415</v>
      </c>
      <c r="C466" s="238"/>
      <c r="D466" s="239" t="s">
        <v>186</v>
      </c>
      <c r="E466" s="15">
        <f>[1]Arkusz8!N466</f>
        <v>23790</v>
      </c>
      <c r="F466" s="16">
        <f>[1]Arkusz8!I466</f>
        <v>23790</v>
      </c>
      <c r="G466" s="240">
        <f>SUM(G467:G467)</f>
        <v>0</v>
      </c>
      <c r="H466" s="240">
        <f>SUM(H467:H467)</f>
        <v>0</v>
      </c>
      <c r="I466" s="241">
        <f>F466+G466-H466</f>
        <v>23790</v>
      </c>
      <c r="J466" s="16">
        <f>[1]Arkusz6!M465</f>
        <v>0</v>
      </c>
      <c r="K466" s="242"/>
      <c r="L466" s="242"/>
      <c r="M466" s="241">
        <f>J466+K466-L466</f>
        <v>0</v>
      </c>
      <c r="N466" s="241">
        <f>I466+M466</f>
        <v>23790</v>
      </c>
    </row>
    <row r="467" spans="1:14" s="79" customFormat="1" ht="15" x14ac:dyDescent="0.25">
      <c r="A467" s="243"/>
      <c r="B467" s="233"/>
      <c r="C467" s="244">
        <v>3240</v>
      </c>
      <c r="D467" s="233" t="s">
        <v>187</v>
      </c>
      <c r="E467" s="15">
        <f>[1]Arkusz8!N467</f>
        <v>23790</v>
      </c>
      <c r="F467" s="16">
        <f>[1]Arkusz8!I467</f>
        <v>23790</v>
      </c>
      <c r="G467" s="245"/>
      <c r="H467" s="245"/>
      <c r="I467" s="223">
        <f>F467+G467-H467</f>
        <v>23790</v>
      </c>
      <c r="J467" s="16">
        <f>[1]Arkusz6!M466</f>
        <v>0</v>
      </c>
      <c r="K467" s="246"/>
      <c r="L467" s="246"/>
      <c r="M467" s="223">
        <f>J467+K467-L467</f>
        <v>0</v>
      </c>
      <c r="N467" s="223">
        <f>I467+M467</f>
        <v>23790</v>
      </c>
    </row>
    <row r="468" spans="1:14" ht="15" x14ac:dyDescent="0.25">
      <c r="A468" s="201"/>
      <c r="B468" s="197"/>
      <c r="C468" s="45"/>
      <c r="D468" s="51"/>
      <c r="E468" s="15"/>
      <c r="F468" s="16"/>
      <c r="G468" s="52"/>
      <c r="H468" s="203"/>
      <c r="I468" s="15"/>
      <c r="J468" s="16"/>
      <c r="K468" s="53"/>
      <c r="L468" s="53"/>
      <c r="M468" s="15"/>
      <c r="N468" s="15"/>
    </row>
    <row r="469" spans="1:14" ht="15.75" thickBot="1" x14ac:dyDescent="0.3">
      <c r="A469" s="172"/>
      <c r="B469" s="140">
        <v>85417</v>
      </c>
      <c r="C469" s="56"/>
      <c r="D469" s="57" t="s">
        <v>188</v>
      </c>
      <c r="E469" s="15">
        <f>[1]Arkusz8!N469</f>
        <v>92419</v>
      </c>
      <c r="F469" s="16">
        <f>[1]Arkusz8!I469</f>
        <v>92419</v>
      </c>
      <c r="G469" s="42">
        <f>SUM(G470:G485)</f>
        <v>0</v>
      </c>
      <c r="H469" s="43">
        <f>SUM(H470:H485)</f>
        <v>0</v>
      </c>
      <c r="I469" s="15">
        <f t="shared" si="44"/>
        <v>92419</v>
      </c>
      <c r="J469" s="16">
        <f>[1]Arkusz6!M468</f>
        <v>0</v>
      </c>
      <c r="K469" s="43"/>
      <c r="L469" s="43"/>
      <c r="M469" s="15">
        <f t="shared" si="45"/>
        <v>0</v>
      </c>
      <c r="N469" s="15">
        <f t="shared" si="46"/>
        <v>92419</v>
      </c>
    </row>
    <row r="470" spans="1:14" ht="15" x14ac:dyDescent="0.25">
      <c r="A470" s="106"/>
      <c r="B470" s="107"/>
      <c r="C470" s="58">
        <v>3020</v>
      </c>
      <c r="D470" s="141" t="s">
        <v>74</v>
      </c>
      <c r="E470" s="15">
        <f>[1]Arkusz8!N470</f>
        <v>85</v>
      </c>
      <c r="F470" s="16">
        <f>[1]Arkusz8!I470</f>
        <v>85</v>
      </c>
      <c r="G470" s="61"/>
      <c r="H470" s="206"/>
      <c r="I470" s="15">
        <f t="shared" si="44"/>
        <v>85</v>
      </c>
      <c r="J470" s="16">
        <f>[1]Arkusz6!M469</f>
        <v>0</v>
      </c>
      <c r="K470" s="62"/>
      <c r="L470" s="62"/>
      <c r="M470" s="15">
        <f t="shared" si="45"/>
        <v>0</v>
      </c>
      <c r="N470" s="15">
        <f t="shared" si="46"/>
        <v>85</v>
      </c>
    </row>
    <row r="471" spans="1:14" ht="15" x14ac:dyDescent="0.25">
      <c r="A471" s="31"/>
      <c r="B471" s="63"/>
      <c r="C471" s="33">
        <v>4010</v>
      </c>
      <c r="D471" s="34" t="s">
        <v>166</v>
      </c>
      <c r="E471" s="15">
        <f>[1]Arkusz8!N471</f>
        <v>37880</v>
      </c>
      <c r="F471" s="16">
        <f>[1]Arkusz8!I471</f>
        <v>37880</v>
      </c>
      <c r="G471" s="38"/>
      <c r="H471" s="202"/>
      <c r="I471" s="15">
        <f t="shared" si="44"/>
        <v>37880</v>
      </c>
      <c r="J471" s="16">
        <f>[1]Arkusz6!M470</f>
        <v>0</v>
      </c>
      <c r="K471" s="39"/>
      <c r="L471" s="39"/>
      <c r="M471" s="15">
        <f t="shared" si="45"/>
        <v>0</v>
      </c>
      <c r="N471" s="15">
        <f t="shared" si="46"/>
        <v>37880</v>
      </c>
    </row>
    <row r="472" spans="1:14" ht="15" x14ac:dyDescent="0.25">
      <c r="A472" s="31"/>
      <c r="B472" s="63"/>
      <c r="C472" s="33">
        <v>4040</v>
      </c>
      <c r="D472" s="34" t="s">
        <v>131</v>
      </c>
      <c r="E472" s="15">
        <f>[1]Arkusz8!N472</f>
        <v>2555</v>
      </c>
      <c r="F472" s="16">
        <f>[1]Arkusz8!I472</f>
        <v>2555</v>
      </c>
      <c r="G472" s="38"/>
      <c r="H472" s="202"/>
      <c r="I472" s="15">
        <f t="shared" si="44"/>
        <v>2555</v>
      </c>
      <c r="J472" s="16">
        <f>[1]Arkusz6!M471</f>
        <v>0</v>
      </c>
      <c r="K472" s="39"/>
      <c r="L472" s="39"/>
      <c r="M472" s="15">
        <f t="shared" si="45"/>
        <v>0</v>
      </c>
      <c r="N472" s="15">
        <f t="shared" si="46"/>
        <v>2555</v>
      </c>
    </row>
    <row r="473" spans="1:14" ht="15" x14ac:dyDescent="0.25">
      <c r="A473" s="31"/>
      <c r="B473" s="91"/>
      <c r="C473" s="33">
        <v>4110</v>
      </c>
      <c r="D473" s="34" t="s">
        <v>40</v>
      </c>
      <c r="E473" s="15">
        <f>[1]Arkusz8!N473</f>
        <v>6052</v>
      </c>
      <c r="F473" s="16">
        <f>[1]Arkusz8!I473</f>
        <v>6052</v>
      </c>
      <c r="G473" s="38"/>
      <c r="H473" s="202"/>
      <c r="I473" s="15">
        <f t="shared" si="44"/>
        <v>6052</v>
      </c>
      <c r="J473" s="16">
        <f>[1]Arkusz6!M472</f>
        <v>0</v>
      </c>
      <c r="K473" s="39"/>
      <c r="L473" s="39"/>
      <c r="M473" s="15">
        <f t="shared" si="45"/>
        <v>0</v>
      </c>
      <c r="N473" s="15">
        <f t="shared" si="46"/>
        <v>6052</v>
      </c>
    </row>
    <row r="474" spans="1:14" ht="15" x14ac:dyDescent="0.25">
      <c r="A474" s="31"/>
      <c r="B474" s="91"/>
      <c r="C474" s="33">
        <v>4120</v>
      </c>
      <c r="D474" s="34" t="s">
        <v>124</v>
      </c>
      <c r="E474" s="15">
        <f>[1]Arkusz8!N474</f>
        <v>863</v>
      </c>
      <c r="F474" s="16">
        <f>[1]Arkusz8!I474</f>
        <v>863</v>
      </c>
      <c r="G474" s="38"/>
      <c r="H474" s="202"/>
      <c r="I474" s="15">
        <f t="shared" si="44"/>
        <v>863</v>
      </c>
      <c r="J474" s="16">
        <f>[1]Arkusz6!M473</f>
        <v>0</v>
      </c>
      <c r="K474" s="39"/>
      <c r="L474" s="39"/>
      <c r="M474" s="15">
        <f t="shared" si="45"/>
        <v>0</v>
      </c>
      <c r="N474" s="15">
        <f t="shared" si="46"/>
        <v>863</v>
      </c>
    </row>
    <row r="475" spans="1:14" ht="15" x14ac:dyDescent="0.25">
      <c r="A475" s="31"/>
      <c r="B475" s="91"/>
      <c r="C475" s="33">
        <v>4210</v>
      </c>
      <c r="D475" s="34" t="s">
        <v>43</v>
      </c>
      <c r="E475" s="15">
        <f>[1]Arkusz8!N475</f>
        <v>13600</v>
      </c>
      <c r="F475" s="16">
        <f>[1]Arkusz8!I475</f>
        <v>13600</v>
      </c>
      <c r="G475" s="38"/>
      <c r="H475" s="202"/>
      <c r="I475" s="15">
        <f t="shared" si="44"/>
        <v>13600</v>
      </c>
      <c r="J475" s="16">
        <f>[1]Arkusz6!M474</f>
        <v>0</v>
      </c>
      <c r="K475" s="39"/>
      <c r="L475" s="39"/>
      <c r="M475" s="15">
        <f t="shared" si="45"/>
        <v>0</v>
      </c>
      <c r="N475" s="15">
        <f t="shared" si="46"/>
        <v>13600</v>
      </c>
    </row>
    <row r="476" spans="1:14" ht="15" x14ac:dyDescent="0.25">
      <c r="A476" s="31"/>
      <c r="B476" s="91"/>
      <c r="C476" s="33">
        <v>4210</v>
      </c>
      <c r="D476" s="34" t="s">
        <v>43</v>
      </c>
      <c r="E476" s="15">
        <f>[1]Arkusz8!N476</f>
        <v>2237</v>
      </c>
      <c r="F476" s="16">
        <f>[1]Arkusz8!I476</f>
        <v>2237</v>
      </c>
      <c r="G476" s="38"/>
      <c r="H476" s="202"/>
      <c r="I476" s="15">
        <f t="shared" si="44"/>
        <v>2237</v>
      </c>
      <c r="J476" s="16">
        <f>[1]Arkusz6!M475</f>
        <v>0</v>
      </c>
      <c r="K476" s="39"/>
      <c r="L476" s="39"/>
      <c r="M476" s="15">
        <f t="shared" si="45"/>
        <v>0</v>
      </c>
      <c r="N476" s="15">
        <f t="shared" si="46"/>
        <v>2237</v>
      </c>
    </row>
    <row r="477" spans="1:14" ht="15" x14ac:dyDescent="0.25">
      <c r="A477" s="31"/>
      <c r="B477" s="91"/>
      <c r="C477" s="33">
        <v>4260</v>
      </c>
      <c r="D477" s="34" t="s">
        <v>80</v>
      </c>
      <c r="E477" s="15">
        <f>[1]Arkusz8!N477</f>
        <v>6000</v>
      </c>
      <c r="F477" s="16">
        <f>[1]Arkusz8!I477</f>
        <v>6000</v>
      </c>
      <c r="G477" s="38"/>
      <c r="H477" s="202"/>
      <c r="I477" s="15">
        <f t="shared" si="44"/>
        <v>6000</v>
      </c>
      <c r="J477" s="16">
        <f>[1]Arkusz6!M475</f>
        <v>0</v>
      </c>
      <c r="K477" s="39"/>
      <c r="L477" s="39"/>
      <c r="M477" s="15">
        <f t="shared" si="45"/>
        <v>0</v>
      </c>
      <c r="N477" s="15">
        <f t="shared" si="46"/>
        <v>6000</v>
      </c>
    </row>
    <row r="478" spans="1:14" ht="15" x14ac:dyDescent="0.25">
      <c r="A478" s="31"/>
      <c r="B478" s="91"/>
      <c r="C478" s="33">
        <v>4270</v>
      </c>
      <c r="D478" s="34" t="s">
        <v>184</v>
      </c>
      <c r="E478" s="15">
        <f>[1]Arkusz8!N478</f>
        <v>8000</v>
      </c>
      <c r="F478" s="16">
        <f>[1]Arkusz8!I478</f>
        <v>8000</v>
      </c>
      <c r="G478" s="38"/>
      <c r="H478" s="202"/>
      <c r="I478" s="15">
        <f t="shared" si="44"/>
        <v>8000</v>
      </c>
      <c r="J478" s="16">
        <f>[1]Arkusz6!M476</f>
        <v>0</v>
      </c>
      <c r="K478" s="39"/>
      <c r="L478" s="39"/>
      <c r="M478" s="15">
        <f t="shared" si="45"/>
        <v>0</v>
      </c>
      <c r="N478" s="15">
        <f t="shared" si="46"/>
        <v>8000</v>
      </c>
    </row>
    <row r="479" spans="1:14" ht="15" x14ac:dyDescent="0.25">
      <c r="A479" s="31"/>
      <c r="B479" s="91"/>
      <c r="C479" s="33">
        <v>4280</v>
      </c>
      <c r="D479" s="34" t="s">
        <v>81</v>
      </c>
      <c r="E479" s="15">
        <f>[1]Arkusz8!N479</f>
        <v>240</v>
      </c>
      <c r="F479" s="16">
        <f>[1]Arkusz8!I479</f>
        <v>240</v>
      </c>
      <c r="G479" s="38"/>
      <c r="H479" s="202"/>
      <c r="I479" s="15">
        <f t="shared" si="44"/>
        <v>240</v>
      </c>
      <c r="J479" s="16">
        <f>[1]Arkusz6!M477</f>
        <v>0</v>
      </c>
      <c r="K479" s="39"/>
      <c r="L479" s="39"/>
      <c r="M479" s="15">
        <f t="shared" si="45"/>
        <v>0</v>
      </c>
      <c r="N479" s="15">
        <f t="shared" si="46"/>
        <v>240</v>
      </c>
    </row>
    <row r="480" spans="1:14" ht="15" x14ac:dyDescent="0.25">
      <c r="A480" s="31"/>
      <c r="B480" s="91"/>
      <c r="C480" s="33">
        <v>4300</v>
      </c>
      <c r="D480" s="34" t="s">
        <v>72</v>
      </c>
      <c r="E480" s="15">
        <f>[1]Arkusz8!N480</f>
        <v>3738</v>
      </c>
      <c r="F480" s="16">
        <f>[1]Arkusz8!I480</f>
        <v>3738</v>
      </c>
      <c r="G480" s="38"/>
      <c r="H480" s="202"/>
      <c r="I480" s="15">
        <f t="shared" si="44"/>
        <v>3738</v>
      </c>
      <c r="J480" s="16">
        <f>[1]Arkusz6!M478</f>
        <v>0</v>
      </c>
      <c r="K480" s="39"/>
      <c r="L480" s="39"/>
      <c r="M480" s="15">
        <f t="shared" si="45"/>
        <v>0</v>
      </c>
      <c r="N480" s="15">
        <f t="shared" si="46"/>
        <v>3738</v>
      </c>
    </row>
    <row r="481" spans="1:14" ht="15" x14ac:dyDescent="0.25">
      <c r="A481" s="31"/>
      <c r="B481" s="91"/>
      <c r="C481" s="33">
        <v>4300</v>
      </c>
      <c r="D481" s="34" t="s">
        <v>72</v>
      </c>
      <c r="E481" s="15">
        <f>[1]Arkusz8!N481</f>
        <v>4093</v>
      </c>
      <c r="F481" s="16">
        <f>[1]Arkusz8!I481</f>
        <v>4093</v>
      </c>
      <c r="G481" s="38"/>
      <c r="H481" s="202"/>
      <c r="I481" s="15">
        <f t="shared" si="44"/>
        <v>4093</v>
      </c>
      <c r="J481" s="16">
        <f>[1]Arkusz6!M479</f>
        <v>0</v>
      </c>
      <c r="K481" s="39"/>
      <c r="L481" s="39"/>
      <c r="M481" s="15">
        <f t="shared" si="45"/>
        <v>0</v>
      </c>
      <c r="N481" s="15">
        <f t="shared" si="46"/>
        <v>4093</v>
      </c>
    </row>
    <row r="482" spans="1:14" ht="26.25" x14ac:dyDescent="0.25">
      <c r="A482" s="31"/>
      <c r="B482" s="91"/>
      <c r="C482" s="33">
        <v>4360</v>
      </c>
      <c r="D482" s="142" t="s">
        <v>83</v>
      </c>
      <c r="E482" s="15">
        <f>[1]Arkusz8!N482</f>
        <v>1000</v>
      </c>
      <c r="F482" s="16">
        <f>[1]Arkusz8!I482</f>
        <v>1000</v>
      </c>
      <c r="G482" s="38"/>
      <c r="H482" s="202"/>
      <c r="I482" s="15">
        <f t="shared" si="44"/>
        <v>1000</v>
      </c>
      <c r="J482" s="16">
        <f>[1]Arkusz6!M480</f>
        <v>0</v>
      </c>
      <c r="K482" s="39"/>
      <c r="L482" s="39"/>
      <c r="M482" s="15">
        <f t="shared" si="45"/>
        <v>0</v>
      </c>
      <c r="N482" s="15">
        <f t="shared" si="46"/>
        <v>1000</v>
      </c>
    </row>
    <row r="483" spans="1:14" ht="15" x14ac:dyDescent="0.25">
      <c r="A483" s="31"/>
      <c r="B483" s="91"/>
      <c r="C483" s="33">
        <v>4400</v>
      </c>
      <c r="D483" s="34" t="s">
        <v>143</v>
      </c>
      <c r="E483" s="15">
        <f>[1]Arkusz8!N483</f>
        <v>4582</v>
      </c>
      <c r="F483" s="16">
        <f>[1]Arkusz8!I483</f>
        <v>4582</v>
      </c>
      <c r="G483" s="38"/>
      <c r="H483" s="202"/>
      <c r="I483" s="15">
        <f t="shared" si="44"/>
        <v>4582</v>
      </c>
      <c r="J483" s="16">
        <f>[1]Arkusz6!M481</f>
        <v>0</v>
      </c>
      <c r="K483" s="39"/>
      <c r="L483" s="39"/>
      <c r="M483" s="15">
        <f t="shared" si="45"/>
        <v>0</v>
      </c>
      <c r="N483" s="15">
        <f t="shared" si="46"/>
        <v>4582</v>
      </c>
    </row>
    <row r="484" spans="1:14" ht="15" x14ac:dyDescent="0.25">
      <c r="A484" s="31"/>
      <c r="B484" s="91"/>
      <c r="C484" s="33">
        <v>4410</v>
      </c>
      <c r="D484" s="34" t="s">
        <v>85</v>
      </c>
      <c r="E484" s="15">
        <f>[1]Arkusz8!N484</f>
        <v>400</v>
      </c>
      <c r="F484" s="16">
        <f>[1]Arkusz8!I484</f>
        <v>400</v>
      </c>
      <c r="G484" s="38"/>
      <c r="H484" s="202"/>
      <c r="I484" s="15">
        <f t="shared" si="44"/>
        <v>400</v>
      </c>
      <c r="J484" s="16">
        <f>[1]Arkusz6!M482</f>
        <v>0</v>
      </c>
      <c r="K484" s="39"/>
      <c r="L484" s="39"/>
      <c r="M484" s="15">
        <f t="shared" si="45"/>
        <v>0</v>
      </c>
      <c r="N484" s="15">
        <f t="shared" si="46"/>
        <v>400</v>
      </c>
    </row>
    <row r="485" spans="1:14" ht="15" x14ac:dyDescent="0.25">
      <c r="A485" s="31"/>
      <c r="B485" s="91"/>
      <c r="C485" s="33">
        <v>4440</v>
      </c>
      <c r="D485" s="34" t="s">
        <v>127</v>
      </c>
      <c r="E485" s="15">
        <f>[1]Arkusz8!N485</f>
        <v>1094</v>
      </c>
      <c r="F485" s="16">
        <f>[1]Arkusz8!I485</f>
        <v>1094</v>
      </c>
      <c r="G485" s="38"/>
      <c r="H485" s="202"/>
      <c r="I485" s="15">
        <f t="shared" si="44"/>
        <v>1094</v>
      </c>
      <c r="J485" s="16">
        <f>[1]Arkusz6!M483</f>
        <v>0</v>
      </c>
      <c r="K485" s="39"/>
      <c r="L485" s="39"/>
      <c r="M485" s="15">
        <f t="shared" si="45"/>
        <v>0</v>
      </c>
      <c r="N485" s="15">
        <f t="shared" si="46"/>
        <v>1094</v>
      </c>
    </row>
    <row r="486" spans="1:14" ht="15" x14ac:dyDescent="0.25">
      <c r="A486" s="31"/>
      <c r="B486" s="197"/>
      <c r="C486" s="45"/>
      <c r="D486" s="51"/>
      <c r="E486" s="15"/>
      <c r="F486" s="16"/>
      <c r="G486" s="52"/>
      <c r="H486" s="203"/>
      <c r="I486" s="15"/>
      <c r="J486" s="16"/>
      <c r="K486" s="53"/>
      <c r="L486" s="53"/>
      <c r="M486" s="15"/>
      <c r="N486" s="15"/>
    </row>
    <row r="487" spans="1:14" ht="15.75" thickBot="1" x14ac:dyDescent="0.3">
      <c r="A487" s="172"/>
      <c r="B487" s="140">
        <v>85446</v>
      </c>
      <c r="C487" s="56"/>
      <c r="D487" s="57" t="s">
        <v>189</v>
      </c>
      <c r="E487" s="15">
        <f>[1]Arkusz8!N487</f>
        <v>1032</v>
      </c>
      <c r="F487" s="16">
        <f>[1]Arkusz8!I487</f>
        <v>1032</v>
      </c>
      <c r="G487" s="42"/>
      <c r="H487" s="204"/>
      <c r="I487" s="15">
        <f t="shared" si="44"/>
        <v>1032</v>
      </c>
      <c r="J487" s="16">
        <f>[1]Arkusz6!M485</f>
        <v>0</v>
      </c>
      <c r="K487" s="43"/>
      <c r="L487" s="43"/>
      <c r="M487" s="15">
        <f t="shared" si="45"/>
        <v>0</v>
      </c>
      <c r="N487" s="15">
        <f t="shared" si="46"/>
        <v>1032</v>
      </c>
    </row>
    <row r="488" spans="1:14" ht="15" x14ac:dyDescent="0.25">
      <c r="A488" s="31"/>
      <c r="B488" s="91"/>
      <c r="C488" s="33">
        <v>4700</v>
      </c>
      <c r="D488" s="34" t="s">
        <v>88</v>
      </c>
      <c r="E488" s="15">
        <f>[1]Arkusz8!N488</f>
        <v>1032</v>
      </c>
      <c r="F488" s="16">
        <f>[1]Arkusz8!I488</f>
        <v>1032</v>
      </c>
      <c r="G488" s="38"/>
      <c r="H488" s="202"/>
      <c r="I488" s="15">
        <f t="shared" si="44"/>
        <v>1032</v>
      </c>
      <c r="J488" s="16">
        <f>[1]Arkusz6!M486</f>
        <v>0</v>
      </c>
      <c r="K488" s="39"/>
      <c r="L488" s="39"/>
      <c r="M488" s="15">
        <f t="shared" si="45"/>
        <v>0</v>
      </c>
      <c r="N488" s="15">
        <f t="shared" si="46"/>
        <v>1032</v>
      </c>
    </row>
    <row r="489" spans="1:14" ht="15" x14ac:dyDescent="0.25">
      <c r="A489" s="201"/>
      <c r="B489" s="197"/>
      <c r="C489" s="45"/>
      <c r="D489" s="51"/>
      <c r="E489" s="15"/>
      <c r="F489" s="16"/>
      <c r="G489" s="52"/>
      <c r="H489" s="203"/>
      <c r="I489" s="15"/>
      <c r="J489" s="16"/>
      <c r="K489" s="53"/>
      <c r="L489" s="53"/>
      <c r="M489" s="15"/>
      <c r="N489" s="15"/>
    </row>
    <row r="490" spans="1:14" ht="15.75" thickBot="1" x14ac:dyDescent="0.3">
      <c r="A490" s="172"/>
      <c r="B490" s="140">
        <v>85495</v>
      </c>
      <c r="C490" s="56"/>
      <c r="D490" s="57" t="s">
        <v>178</v>
      </c>
      <c r="E490" s="15">
        <f>[1]Arkusz8!N490</f>
        <v>40800</v>
      </c>
      <c r="F490" s="16">
        <f>[1]Arkusz8!I490</f>
        <v>40800</v>
      </c>
      <c r="G490" s="42"/>
      <c r="H490" s="204"/>
      <c r="I490" s="15">
        <f t="shared" si="44"/>
        <v>40800</v>
      </c>
      <c r="J490" s="16">
        <f>[1]Arkusz6!M488</f>
        <v>0</v>
      </c>
      <c r="K490" s="43"/>
      <c r="L490" s="43"/>
      <c r="M490" s="15">
        <f t="shared" si="45"/>
        <v>0</v>
      </c>
      <c r="N490" s="15">
        <f t="shared" si="46"/>
        <v>40800</v>
      </c>
    </row>
    <row r="491" spans="1:14" ht="39" x14ac:dyDescent="0.25">
      <c r="A491" s="31"/>
      <c r="B491" s="32"/>
      <c r="C491" s="47">
        <v>2360</v>
      </c>
      <c r="D491" s="247" t="s">
        <v>190</v>
      </c>
      <c r="E491" s="15">
        <f>[1]Arkusz8!N491</f>
        <v>40800</v>
      </c>
      <c r="F491" s="16">
        <f>[1]Arkusz8!I491</f>
        <v>40800</v>
      </c>
      <c r="G491" s="38"/>
      <c r="H491" s="202"/>
      <c r="I491" s="15">
        <f t="shared" si="44"/>
        <v>40800</v>
      </c>
      <c r="J491" s="16">
        <f>[1]Arkusz6!M489</f>
        <v>0</v>
      </c>
      <c r="K491" s="39"/>
      <c r="L491" s="39"/>
      <c r="M491" s="15">
        <f t="shared" si="45"/>
        <v>0</v>
      </c>
      <c r="N491" s="15">
        <f t="shared" si="46"/>
        <v>40800</v>
      </c>
    </row>
    <row r="492" spans="1:14" ht="15" x14ac:dyDescent="0.25">
      <c r="A492" s="31"/>
      <c r="B492" s="91"/>
      <c r="C492" s="33"/>
      <c r="D492" s="34"/>
      <c r="E492" s="15"/>
      <c r="F492" s="16"/>
      <c r="G492" s="38"/>
      <c r="H492" s="202"/>
      <c r="I492" s="15"/>
      <c r="J492" s="16"/>
      <c r="K492" s="39"/>
      <c r="L492" s="39"/>
      <c r="M492" s="15"/>
      <c r="N492" s="15"/>
    </row>
    <row r="493" spans="1:14" ht="15" thickBot="1" x14ac:dyDescent="0.25">
      <c r="A493" s="83">
        <v>900</v>
      </c>
      <c r="B493" s="118"/>
      <c r="C493" s="114"/>
      <c r="D493" s="153" t="s">
        <v>191</v>
      </c>
      <c r="E493" s="15">
        <f>[1]Arkusz8!N493</f>
        <v>2268500</v>
      </c>
      <c r="F493" s="16">
        <f>[1]Arkusz8!I493</f>
        <v>777300</v>
      </c>
      <c r="G493" s="17">
        <f t="shared" ref="G493:H493" si="47">G503+G507+G517+G524+G528+G494+G513</f>
        <v>0</v>
      </c>
      <c r="H493" s="18">
        <f t="shared" si="47"/>
        <v>0</v>
      </c>
      <c r="I493" s="15">
        <f t="shared" si="44"/>
        <v>777300</v>
      </c>
      <c r="J493" s="16">
        <f>[1]Arkusz6!M491</f>
        <v>1491200</v>
      </c>
      <c r="K493" s="17">
        <f t="shared" ref="K493:L493" si="48">K503+K507+K517+K524+K528+K494+K513</f>
        <v>0</v>
      </c>
      <c r="L493" s="17">
        <f t="shared" si="48"/>
        <v>0</v>
      </c>
      <c r="M493" s="15">
        <f t="shared" si="45"/>
        <v>1491200</v>
      </c>
      <c r="N493" s="15">
        <f t="shared" si="46"/>
        <v>2268500</v>
      </c>
    </row>
    <row r="494" spans="1:14" ht="15.75" thickTop="1" thickBot="1" x14ac:dyDescent="0.25">
      <c r="A494" s="248"/>
      <c r="B494" s="249">
        <v>90002</v>
      </c>
      <c r="C494" s="250"/>
      <c r="D494" s="251" t="s">
        <v>192</v>
      </c>
      <c r="E494" s="15">
        <f>[1]Arkusz8!N494</f>
        <v>426500</v>
      </c>
      <c r="F494" s="16">
        <f>[1]Arkusz8!I494</f>
        <v>343300</v>
      </c>
      <c r="G494" s="252">
        <f>SUM(G495:G501)</f>
        <v>0</v>
      </c>
      <c r="H494" s="252">
        <f>SUM(H495:H501)</f>
        <v>0</v>
      </c>
      <c r="I494" s="15">
        <f t="shared" si="44"/>
        <v>343300</v>
      </c>
      <c r="J494" s="16">
        <f>[1]Arkusz6!M492</f>
        <v>83200</v>
      </c>
      <c r="K494" s="253"/>
      <c r="L494" s="253"/>
      <c r="M494" s="15">
        <f t="shared" si="45"/>
        <v>83200</v>
      </c>
      <c r="N494" s="15">
        <f t="shared" si="46"/>
        <v>426500</v>
      </c>
    </row>
    <row r="495" spans="1:14" ht="14.25" x14ac:dyDescent="0.2">
      <c r="A495" s="108"/>
      <c r="B495" s="109"/>
      <c r="C495" s="110"/>
      <c r="D495" s="60" t="s">
        <v>56</v>
      </c>
      <c r="E495" s="15"/>
      <c r="F495" s="16"/>
      <c r="G495" s="254"/>
      <c r="H495" s="255"/>
      <c r="I495" s="15"/>
      <c r="J495" s="16"/>
      <c r="K495" s="99"/>
      <c r="L495" s="99"/>
      <c r="M495" s="15"/>
      <c r="N495" s="15"/>
    </row>
    <row r="496" spans="1:14" ht="14.25" x14ac:dyDescent="0.2">
      <c r="A496" s="111"/>
      <c r="B496" s="112"/>
      <c r="C496" s="33">
        <v>2310</v>
      </c>
      <c r="D496" s="34" t="s">
        <v>57</v>
      </c>
      <c r="E496" s="15">
        <f>[1]Arkusz8!N496</f>
        <v>3350</v>
      </c>
      <c r="F496" s="16">
        <f>[1]Arkusz8!I496</f>
        <v>3350</v>
      </c>
      <c r="G496" s="35"/>
      <c r="H496" s="256"/>
      <c r="I496" s="15">
        <f t="shared" si="44"/>
        <v>3350</v>
      </c>
      <c r="J496" s="16">
        <f>[1]Arkusz6!M494</f>
        <v>0</v>
      </c>
      <c r="K496" s="36"/>
      <c r="L496" s="36"/>
      <c r="M496" s="15">
        <f t="shared" si="45"/>
        <v>0</v>
      </c>
      <c r="N496" s="15">
        <f t="shared" si="46"/>
        <v>3350</v>
      </c>
    </row>
    <row r="497" spans="1:14" ht="25.5" x14ac:dyDescent="0.2">
      <c r="A497" s="111"/>
      <c r="B497" s="257"/>
      <c r="C497" s="33">
        <v>2320</v>
      </c>
      <c r="D497" s="258" t="s">
        <v>64</v>
      </c>
      <c r="E497" s="15">
        <f>[1]Arkusz8!N497</f>
        <v>0</v>
      </c>
      <c r="F497" s="16">
        <f>[1]Arkusz8!I497</f>
        <v>0</v>
      </c>
      <c r="G497" s="35"/>
      <c r="H497" s="256"/>
      <c r="I497" s="15">
        <f t="shared" si="44"/>
        <v>0</v>
      </c>
      <c r="J497" s="16">
        <f>[1]Arkusz6!M495</f>
        <v>0</v>
      </c>
      <c r="K497" s="36"/>
      <c r="L497" s="36"/>
      <c r="M497" s="15">
        <f t="shared" si="45"/>
        <v>0</v>
      </c>
      <c r="N497" s="15">
        <f t="shared" si="46"/>
        <v>0</v>
      </c>
    </row>
    <row r="498" spans="1:14" ht="25.5" x14ac:dyDescent="0.2">
      <c r="A498" s="111"/>
      <c r="B498" s="257"/>
      <c r="C498" s="33">
        <v>2710</v>
      </c>
      <c r="D498" s="259" t="s">
        <v>193</v>
      </c>
      <c r="E498" s="15">
        <f>[1]Arkusz8!N498</f>
        <v>3500</v>
      </c>
      <c r="F498" s="16">
        <f>[1]Arkusz8!I498</f>
        <v>3500</v>
      </c>
      <c r="G498" s="35"/>
      <c r="H498" s="256"/>
      <c r="I498" s="15">
        <f t="shared" si="44"/>
        <v>3500</v>
      </c>
      <c r="J498" s="16">
        <f>[1]Arkusz6!M496</f>
        <v>0</v>
      </c>
      <c r="K498" s="36"/>
      <c r="L498" s="36"/>
      <c r="M498" s="15">
        <f t="shared" si="45"/>
        <v>0</v>
      </c>
      <c r="N498" s="15">
        <f t="shared" si="46"/>
        <v>3500</v>
      </c>
    </row>
    <row r="499" spans="1:14" ht="15" x14ac:dyDescent="0.25">
      <c r="A499" s="31"/>
      <c r="B499" s="37"/>
      <c r="C499" s="33">
        <v>4210</v>
      </c>
      <c r="D499" s="34" t="s">
        <v>43</v>
      </c>
      <c r="E499" s="15">
        <f>[1]Arkusz8!N499</f>
        <v>72450</v>
      </c>
      <c r="F499" s="16">
        <f>[1]Arkusz8!I499</f>
        <v>72450</v>
      </c>
      <c r="G499" s="38"/>
      <c r="H499" s="202"/>
      <c r="I499" s="15">
        <f t="shared" si="44"/>
        <v>72450</v>
      </c>
      <c r="J499" s="16">
        <f>[1]Arkusz6!M497</f>
        <v>0</v>
      </c>
      <c r="K499" s="39"/>
      <c r="L499" s="39"/>
      <c r="M499" s="15">
        <f t="shared" si="45"/>
        <v>0</v>
      </c>
      <c r="N499" s="15">
        <f t="shared" si="46"/>
        <v>72450</v>
      </c>
    </row>
    <row r="500" spans="1:14" ht="15" x14ac:dyDescent="0.25">
      <c r="A500" s="106"/>
      <c r="B500" s="37"/>
      <c r="C500" s="33">
        <v>4300</v>
      </c>
      <c r="D500" s="34" t="s">
        <v>72</v>
      </c>
      <c r="E500" s="15">
        <f>[1]Arkusz8!N500</f>
        <v>264000</v>
      </c>
      <c r="F500" s="16">
        <f>[1]Arkusz8!I500</f>
        <v>264000</v>
      </c>
      <c r="G500" s="38"/>
      <c r="H500" s="202"/>
      <c r="I500" s="15">
        <f t="shared" si="44"/>
        <v>264000</v>
      </c>
      <c r="J500" s="16">
        <f>[1]Arkusz6!M498</f>
        <v>0</v>
      </c>
      <c r="K500" s="39"/>
      <c r="L500" s="39"/>
      <c r="M500" s="15">
        <f t="shared" si="45"/>
        <v>0</v>
      </c>
      <c r="N500" s="15">
        <f t="shared" si="46"/>
        <v>264000</v>
      </c>
    </row>
    <row r="501" spans="1:14" ht="26.25" x14ac:dyDescent="0.25">
      <c r="A501" s="106"/>
      <c r="B501" s="37"/>
      <c r="C501" s="33">
        <v>6010</v>
      </c>
      <c r="D501" s="260" t="s">
        <v>194</v>
      </c>
      <c r="E501" s="15">
        <f>[1]Arkusz8!N501</f>
        <v>83200</v>
      </c>
      <c r="F501" s="16">
        <f>[1]Arkusz8!I501</f>
        <v>0</v>
      </c>
      <c r="G501" s="38"/>
      <c r="H501" s="202"/>
      <c r="I501" s="15">
        <f t="shared" si="44"/>
        <v>0</v>
      </c>
      <c r="J501" s="16">
        <f>[1]Arkusz6!M499</f>
        <v>83200</v>
      </c>
      <c r="K501" s="39"/>
      <c r="L501" s="39"/>
      <c r="M501" s="15">
        <f t="shared" si="45"/>
        <v>83200</v>
      </c>
      <c r="N501" s="15">
        <f t="shared" si="46"/>
        <v>83200</v>
      </c>
    </row>
    <row r="502" spans="1:14" ht="14.25" x14ac:dyDescent="0.2">
      <c r="A502" s="111"/>
      <c r="B502" s="112"/>
      <c r="C502" s="33"/>
      <c r="D502" s="34"/>
      <c r="E502" s="15"/>
      <c r="F502" s="16"/>
      <c r="G502" s="261"/>
      <c r="H502" s="262"/>
      <c r="I502" s="15"/>
      <c r="J502" s="16"/>
      <c r="K502" s="263"/>
      <c r="L502" s="263"/>
      <c r="M502" s="15"/>
      <c r="N502" s="15"/>
    </row>
    <row r="503" spans="1:14" ht="15.75" thickBot="1" x14ac:dyDescent="0.3">
      <c r="A503" s="116"/>
      <c r="B503" s="154">
        <v>90003</v>
      </c>
      <c r="C503" s="21"/>
      <c r="D503" s="22" t="s">
        <v>195</v>
      </c>
      <c r="E503" s="15">
        <f>[1]Arkusz8!N503</f>
        <v>26500</v>
      </c>
      <c r="F503" s="16">
        <f>[1]Arkusz8!I503</f>
        <v>26500</v>
      </c>
      <c r="G503" s="23">
        <f>SUM(G504:G505)</f>
        <v>0</v>
      </c>
      <c r="H503" s="23">
        <f>SUM(H504:H505)</f>
        <v>0</v>
      </c>
      <c r="I503" s="15">
        <f t="shared" si="44"/>
        <v>26500</v>
      </c>
      <c r="J503" s="16">
        <f>[1]Arkusz6!M501</f>
        <v>0</v>
      </c>
      <c r="K503" s="24"/>
      <c r="L503" s="24"/>
      <c r="M503" s="15">
        <f t="shared" si="45"/>
        <v>0</v>
      </c>
      <c r="N503" s="15">
        <f t="shared" si="46"/>
        <v>26500</v>
      </c>
    </row>
    <row r="504" spans="1:14" ht="15" x14ac:dyDescent="0.25">
      <c r="A504" s="106"/>
      <c r="B504" s="107"/>
      <c r="C504" s="33">
        <v>4210</v>
      </c>
      <c r="D504" s="34" t="s">
        <v>43</v>
      </c>
      <c r="E504" s="15">
        <f>[1]Arkusz8!N504</f>
        <v>2000</v>
      </c>
      <c r="F504" s="16">
        <f>[1]Arkusz8!I504</f>
        <v>2000</v>
      </c>
      <c r="G504" s="61"/>
      <c r="H504" s="206"/>
      <c r="I504" s="15">
        <f t="shared" si="44"/>
        <v>2000</v>
      </c>
      <c r="J504" s="16">
        <f>[1]Arkusz6!M502</f>
        <v>0</v>
      </c>
      <c r="K504" s="62"/>
      <c r="L504" s="62"/>
      <c r="M504" s="15">
        <f t="shared" si="45"/>
        <v>0</v>
      </c>
      <c r="N504" s="15">
        <f t="shared" si="46"/>
        <v>2000</v>
      </c>
    </row>
    <row r="505" spans="1:14" ht="15" x14ac:dyDescent="0.25">
      <c r="A505" s="106"/>
      <c r="B505" s="107"/>
      <c r="C505" s="58">
        <v>4300</v>
      </c>
      <c r="D505" s="60" t="s">
        <v>72</v>
      </c>
      <c r="E505" s="15">
        <f>[1]Arkusz8!N505</f>
        <v>24500</v>
      </c>
      <c r="F505" s="16">
        <f>[1]Arkusz8!I505</f>
        <v>24500</v>
      </c>
      <c r="G505" s="61"/>
      <c r="H505" s="206"/>
      <c r="I505" s="15">
        <f t="shared" si="44"/>
        <v>24500</v>
      </c>
      <c r="J505" s="16">
        <f>[1]Arkusz6!M503</f>
        <v>0</v>
      </c>
      <c r="K505" s="62"/>
      <c r="L505" s="62"/>
      <c r="M505" s="15">
        <f t="shared" si="45"/>
        <v>0</v>
      </c>
      <c r="N505" s="15">
        <f t="shared" si="46"/>
        <v>24500</v>
      </c>
    </row>
    <row r="506" spans="1:14" ht="15" x14ac:dyDescent="0.25">
      <c r="A506" s="31"/>
      <c r="B506" s="37"/>
      <c r="C506" s="33"/>
      <c r="D506" s="34"/>
      <c r="E506" s="15"/>
      <c r="F506" s="16"/>
      <c r="G506" s="38"/>
      <c r="H506" s="202"/>
      <c r="I506" s="15"/>
      <c r="J506" s="16"/>
      <c r="K506" s="39"/>
      <c r="L506" s="39"/>
      <c r="M506" s="15"/>
      <c r="N506" s="15"/>
    </row>
    <row r="507" spans="1:14" ht="15.75" thickBot="1" x14ac:dyDescent="0.3">
      <c r="A507" s="172"/>
      <c r="B507" s="55">
        <v>90004</v>
      </c>
      <c r="C507" s="56"/>
      <c r="D507" s="57" t="s">
        <v>196</v>
      </c>
      <c r="E507" s="15">
        <f>[1]Arkusz8!N507</f>
        <v>64000</v>
      </c>
      <c r="F507" s="16">
        <f>[1]Arkusz8!I507</f>
        <v>64000</v>
      </c>
      <c r="G507" s="42"/>
      <c r="H507" s="204"/>
      <c r="I507" s="15">
        <f t="shared" si="44"/>
        <v>64000</v>
      </c>
      <c r="J507" s="16">
        <f>[1]Arkusz6!M505</f>
        <v>0</v>
      </c>
      <c r="K507" s="43"/>
      <c r="L507" s="43"/>
      <c r="M507" s="15">
        <f t="shared" si="45"/>
        <v>0</v>
      </c>
      <c r="N507" s="15">
        <f t="shared" si="46"/>
        <v>64000</v>
      </c>
    </row>
    <row r="508" spans="1:14" ht="15" x14ac:dyDescent="0.25">
      <c r="A508" s="25"/>
      <c r="B508" s="264"/>
      <c r="C508" s="33">
        <v>4210</v>
      </c>
      <c r="D508" s="34" t="s">
        <v>43</v>
      </c>
      <c r="E508" s="15">
        <f>[1]Arkusz8!N508</f>
        <v>4000</v>
      </c>
      <c r="F508" s="16">
        <f>[1]Arkusz8!I508</f>
        <v>4000</v>
      </c>
      <c r="G508" s="52"/>
      <c r="H508" s="203"/>
      <c r="I508" s="15">
        <f t="shared" si="44"/>
        <v>4000</v>
      </c>
      <c r="J508" s="16">
        <f>[1]Arkusz6!M506</f>
        <v>0</v>
      </c>
      <c r="K508" s="53"/>
      <c r="L508" s="53"/>
      <c r="M508" s="15">
        <f t="shared" si="45"/>
        <v>0</v>
      </c>
      <c r="N508" s="15">
        <f t="shared" si="46"/>
        <v>4000</v>
      </c>
    </row>
    <row r="509" spans="1:14" ht="15" x14ac:dyDescent="0.25">
      <c r="A509" s="31"/>
      <c r="B509" s="264"/>
      <c r="C509" s="58">
        <v>4260</v>
      </c>
      <c r="D509" s="60" t="s">
        <v>80</v>
      </c>
      <c r="E509" s="15">
        <f>[1]Arkusz8!N509</f>
        <v>2000</v>
      </c>
      <c r="F509" s="16">
        <f>[1]Arkusz8!I509</f>
        <v>2000</v>
      </c>
      <c r="G509" s="52"/>
      <c r="H509" s="203"/>
      <c r="I509" s="15">
        <f t="shared" si="44"/>
        <v>2000</v>
      </c>
      <c r="J509" s="16">
        <f>[1]Arkusz6!M507</f>
        <v>0</v>
      </c>
      <c r="K509" s="53"/>
      <c r="L509" s="53"/>
      <c r="M509" s="15">
        <f t="shared" si="45"/>
        <v>0</v>
      </c>
      <c r="N509" s="15">
        <f t="shared" si="46"/>
        <v>2000</v>
      </c>
    </row>
    <row r="510" spans="1:14" ht="15" x14ac:dyDescent="0.25">
      <c r="A510" s="31"/>
      <c r="B510" s="264"/>
      <c r="C510" s="33">
        <v>4270</v>
      </c>
      <c r="D510" s="34" t="s">
        <v>184</v>
      </c>
      <c r="E510" s="15">
        <f>[1]Arkusz8!N510</f>
        <v>3000</v>
      </c>
      <c r="F510" s="16">
        <f>[1]Arkusz8!I510</f>
        <v>3000</v>
      </c>
      <c r="G510" s="52"/>
      <c r="H510" s="203"/>
      <c r="I510" s="15">
        <f t="shared" si="44"/>
        <v>3000</v>
      </c>
      <c r="J510" s="16">
        <f>[1]Arkusz6!M508</f>
        <v>0</v>
      </c>
      <c r="K510" s="53"/>
      <c r="L510" s="53"/>
      <c r="M510" s="15">
        <f t="shared" si="45"/>
        <v>0</v>
      </c>
      <c r="N510" s="15">
        <f t="shared" si="46"/>
        <v>3000</v>
      </c>
    </row>
    <row r="511" spans="1:14" ht="15" x14ac:dyDescent="0.25">
      <c r="A511" s="106"/>
      <c r="B511" s="37"/>
      <c r="C511" s="33">
        <v>4300</v>
      </c>
      <c r="D511" s="34" t="s">
        <v>72</v>
      </c>
      <c r="E511" s="15">
        <f>[1]Arkusz8!N511</f>
        <v>55000</v>
      </c>
      <c r="F511" s="16">
        <f>[1]Arkusz8!I511</f>
        <v>55000</v>
      </c>
      <c r="G511" s="38"/>
      <c r="H511" s="202"/>
      <c r="I511" s="15">
        <f t="shared" si="44"/>
        <v>55000</v>
      </c>
      <c r="J511" s="16">
        <f>[1]Arkusz6!M509</f>
        <v>0</v>
      </c>
      <c r="K511" s="39"/>
      <c r="L511" s="39"/>
      <c r="M511" s="15">
        <f t="shared" si="45"/>
        <v>0</v>
      </c>
      <c r="N511" s="15">
        <f t="shared" si="46"/>
        <v>55000</v>
      </c>
    </row>
    <row r="512" spans="1:14" ht="15" x14ac:dyDescent="0.25">
      <c r="A512" s="31"/>
      <c r="B512" s="37"/>
      <c r="C512" s="33"/>
      <c r="D512" s="34"/>
      <c r="E512" s="15"/>
      <c r="F512" s="16"/>
      <c r="G512" s="38"/>
      <c r="H512" s="202"/>
      <c r="I512" s="15"/>
      <c r="J512" s="16"/>
      <c r="K512" s="39"/>
      <c r="L512" s="39"/>
      <c r="M512" s="15"/>
      <c r="N512" s="15"/>
    </row>
    <row r="513" spans="1:14" ht="15.75" thickBot="1" x14ac:dyDescent="0.3">
      <c r="A513" s="172"/>
      <c r="B513" s="55">
        <v>90013</v>
      </c>
      <c r="C513" s="56"/>
      <c r="D513" s="57" t="s">
        <v>197</v>
      </c>
      <c r="E513" s="15">
        <f>[1]Arkusz8!N513</f>
        <v>21000</v>
      </c>
      <c r="F513" s="16">
        <f>[1]Arkusz8!I513</f>
        <v>21000</v>
      </c>
      <c r="G513" s="42">
        <f>SUM(G514:G515)</f>
        <v>0</v>
      </c>
      <c r="H513" s="204"/>
      <c r="I513" s="15">
        <f t="shared" si="44"/>
        <v>21000</v>
      </c>
      <c r="J513" s="16">
        <f>[1]Arkusz6!M511</f>
        <v>0</v>
      </c>
      <c r="K513" s="43"/>
      <c r="L513" s="43"/>
      <c r="M513" s="15">
        <f t="shared" si="45"/>
        <v>0</v>
      </c>
      <c r="N513" s="15">
        <f t="shared" si="46"/>
        <v>21000</v>
      </c>
    </row>
    <row r="514" spans="1:14" ht="15" x14ac:dyDescent="0.25">
      <c r="A514" s="265"/>
      <c r="B514" s="266"/>
      <c r="C514" s="267">
        <v>4210</v>
      </c>
      <c r="D514" s="268" t="s">
        <v>43</v>
      </c>
      <c r="E514" s="15">
        <f>[1]Arkusz8!N514</f>
        <v>1300</v>
      </c>
      <c r="F514" s="16">
        <f>[1]Arkusz8!I514</f>
        <v>1300</v>
      </c>
      <c r="G514" s="269"/>
      <c r="H514" s="270"/>
      <c r="I514" s="15">
        <f t="shared" si="44"/>
        <v>1300</v>
      </c>
      <c r="J514" s="16">
        <f>[1]Arkusz6!M512</f>
        <v>0</v>
      </c>
      <c r="K514" s="271"/>
      <c r="L514" s="271"/>
      <c r="M514" s="15">
        <f t="shared" si="45"/>
        <v>0</v>
      </c>
      <c r="N514" s="15">
        <f t="shared" si="46"/>
        <v>1300</v>
      </c>
    </row>
    <row r="515" spans="1:14" ht="15" x14ac:dyDescent="0.25">
      <c r="A515" s="31"/>
      <c r="B515" s="37"/>
      <c r="C515" s="33">
        <v>4300</v>
      </c>
      <c r="D515" s="34" t="s">
        <v>72</v>
      </c>
      <c r="E515" s="15">
        <f>[1]Arkusz8!N515</f>
        <v>19700</v>
      </c>
      <c r="F515" s="16">
        <f>[1]Arkusz8!I515</f>
        <v>19700</v>
      </c>
      <c r="G515" s="38"/>
      <c r="H515" s="202"/>
      <c r="I515" s="15">
        <f t="shared" si="44"/>
        <v>19700</v>
      </c>
      <c r="J515" s="16">
        <f>[1]Arkusz6!M513</f>
        <v>0</v>
      </c>
      <c r="K515" s="39"/>
      <c r="L515" s="39"/>
      <c r="M515" s="15">
        <f t="shared" si="45"/>
        <v>0</v>
      </c>
      <c r="N515" s="15">
        <f t="shared" si="46"/>
        <v>19700</v>
      </c>
    </row>
    <row r="516" spans="1:14" ht="15" x14ac:dyDescent="0.25">
      <c r="A516" s="201"/>
      <c r="B516" s="46"/>
      <c r="C516" s="45"/>
      <c r="D516" s="51"/>
      <c r="E516" s="15"/>
      <c r="F516" s="16"/>
      <c r="G516" s="52"/>
      <c r="H516" s="203"/>
      <c r="I516" s="15"/>
      <c r="J516" s="16"/>
      <c r="K516" s="53"/>
      <c r="L516" s="53"/>
      <c r="M516" s="15"/>
      <c r="N516" s="15"/>
    </row>
    <row r="517" spans="1:14" ht="15.75" thickBot="1" x14ac:dyDescent="0.3">
      <c r="A517" s="172"/>
      <c r="B517" s="55">
        <v>90015</v>
      </c>
      <c r="C517" s="56"/>
      <c r="D517" s="57" t="s">
        <v>198</v>
      </c>
      <c r="E517" s="15">
        <f>[1]Arkusz8!N517</f>
        <v>435000</v>
      </c>
      <c r="F517" s="16">
        <f>[1]Arkusz8!I517</f>
        <v>292000</v>
      </c>
      <c r="G517" s="42">
        <f>SUM(G518:G522)</f>
        <v>0</v>
      </c>
      <c r="H517" s="42">
        <f>SUM(H518:H522)</f>
        <v>0</v>
      </c>
      <c r="I517" s="15">
        <f t="shared" si="44"/>
        <v>292000</v>
      </c>
      <c r="J517" s="16">
        <f>[1]Arkusz6!M515</f>
        <v>143000</v>
      </c>
      <c r="K517" s="43">
        <f>SUM(K519:K523)</f>
        <v>0</v>
      </c>
      <c r="L517" s="43"/>
      <c r="M517" s="15">
        <f t="shared" si="45"/>
        <v>143000</v>
      </c>
      <c r="N517" s="15">
        <f t="shared" si="46"/>
        <v>435000</v>
      </c>
    </row>
    <row r="518" spans="1:14" ht="15" x14ac:dyDescent="0.25">
      <c r="A518" s="25"/>
      <c r="B518" s="209"/>
      <c r="C518" s="33">
        <v>4210</v>
      </c>
      <c r="D518" s="34" t="s">
        <v>43</v>
      </c>
      <c r="E518" s="15">
        <f>[1]Arkusz8!N518</f>
        <v>1000</v>
      </c>
      <c r="F518" s="16">
        <f>[1]Arkusz8!I518</f>
        <v>1000</v>
      </c>
      <c r="G518" s="49"/>
      <c r="H518" s="210"/>
      <c r="I518" s="15">
        <f t="shared" si="44"/>
        <v>1000</v>
      </c>
      <c r="J518" s="16">
        <f>[1]Arkusz6!M516</f>
        <v>0</v>
      </c>
      <c r="K518" s="30"/>
      <c r="L518" s="30"/>
      <c r="M518" s="15">
        <f t="shared" si="45"/>
        <v>0</v>
      </c>
      <c r="N518" s="15">
        <f t="shared" si="46"/>
        <v>1000</v>
      </c>
    </row>
    <row r="519" spans="1:14" ht="15" x14ac:dyDescent="0.25">
      <c r="A519" s="31"/>
      <c r="B519" s="33" t="s">
        <v>3</v>
      </c>
      <c r="C519" s="58">
        <v>4260</v>
      </c>
      <c r="D519" s="60" t="s">
        <v>80</v>
      </c>
      <c r="E519" s="15">
        <f>[1]Arkusz8!N519</f>
        <v>195000</v>
      </c>
      <c r="F519" s="16">
        <f>[1]Arkusz8!I519</f>
        <v>195000</v>
      </c>
      <c r="G519" s="39"/>
      <c r="H519" s="39"/>
      <c r="I519" s="15">
        <f t="shared" si="44"/>
        <v>195000</v>
      </c>
      <c r="J519" s="16">
        <f>[1]Arkusz6!M517</f>
        <v>0</v>
      </c>
      <c r="K519" s="39"/>
      <c r="L519" s="39"/>
      <c r="M519" s="15">
        <f t="shared" si="45"/>
        <v>0</v>
      </c>
      <c r="N519" s="15">
        <f t="shared" si="46"/>
        <v>195000</v>
      </c>
    </row>
    <row r="520" spans="1:14" ht="15" x14ac:dyDescent="0.25">
      <c r="A520" s="106"/>
      <c r="B520" s="59"/>
      <c r="C520" s="33">
        <v>4270</v>
      </c>
      <c r="D520" s="34" t="s">
        <v>184</v>
      </c>
      <c r="E520" s="15">
        <f>[1]Arkusz8!N520</f>
        <v>95000</v>
      </c>
      <c r="F520" s="16">
        <f>[1]Arkusz8!I520</f>
        <v>95000</v>
      </c>
      <c r="G520" s="61"/>
      <c r="H520" s="206"/>
      <c r="I520" s="15">
        <f t="shared" si="44"/>
        <v>95000</v>
      </c>
      <c r="J520" s="16">
        <f>[1]Arkusz6!M518</f>
        <v>0</v>
      </c>
      <c r="K520" s="62"/>
      <c r="L520" s="62"/>
      <c r="M520" s="15">
        <f t="shared" si="45"/>
        <v>0</v>
      </c>
      <c r="N520" s="15">
        <f t="shared" si="46"/>
        <v>95000</v>
      </c>
    </row>
    <row r="521" spans="1:14" ht="15" x14ac:dyDescent="0.25">
      <c r="A521" s="106"/>
      <c r="B521" s="59"/>
      <c r="C521" s="33">
        <v>4300</v>
      </c>
      <c r="D521" s="34" t="s">
        <v>72</v>
      </c>
      <c r="E521" s="15">
        <f>[1]Arkusz8!N521</f>
        <v>1000</v>
      </c>
      <c r="F521" s="16">
        <f>[1]Arkusz8!I521</f>
        <v>1000</v>
      </c>
      <c r="G521" s="61"/>
      <c r="H521" s="206"/>
      <c r="I521" s="15">
        <f t="shared" si="44"/>
        <v>1000</v>
      </c>
      <c r="J521" s="16">
        <f>[1]Arkusz6!M519</f>
        <v>0</v>
      </c>
      <c r="K521" s="62"/>
      <c r="L521" s="62"/>
      <c r="M521" s="15">
        <f t="shared" si="45"/>
        <v>0</v>
      </c>
      <c r="N521" s="15">
        <f t="shared" si="46"/>
        <v>1000</v>
      </c>
    </row>
    <row r="522" spans="1:14" ht="15" x14ac:dyDescent="0.25">
      <c r="A522" s="31"/>
      <c r="B522" s="37"/>
      <c r="C522" s="33">
        <v>6050</v>
      </c>
      <c r="D522" s="34" t="s">
        <v>199</v>
      </c>
      <c r="E522" s="15">
        <f>[1]Arkusz8!N522</f>
        <v>143000</v>
      </c>
      <c r="F522" s="16">
        <f>[1]Arkusz8!I522</f>
        <v>0</v>
      </c>
      <c r="G522" s="38"/>
      <c r="H522" s="202"/>
      <c r="I522" s="15">
        <f t="shared" si="44"/>
        <v>0</v>
      </c>
      <c r="J522" s="16">
        <f>[1]Arkusz6!M520</f>
        <v>143000</v>
      </c>
      <c r="K522" s="39"/>
      <c r="L522" s="39"/>
      <c r="M522" s="15">
        <f t="shared" si="45"/>
        <v>143000</v>
      </c>
      <c r="N522" s="15">
        <f t="shared" si="46"/>
        <v>143000</v>
      </c>
    </row>
    <row r="523" spans="1:14" ht="15" x14ac:dyDescent="0.25">
      <c r="A523" s="31"/>
      <c r="B523" s="37"/>
      <c r="C523" s="33"/>
      <c r="D523" s="34"/>
      <c r="E523" s="15"/>
      <c r="F523" s="16"/>
      <c r="G523" s="38"/>
      <c r="H523" s="202"/>
      <c r="I523" s="15"/>
      <c r="J523" s="16"/>
      <c r="K523" s="39"/>
      <c r="L523" s="39"/>
      <c r="M523" s="15"/>
      <c r="N523" s="15"/>
    </row>
    <row r="524" spans="1:14" ht="15.75" thickBot="1" x14ac:dyDescent="0.3">
      <c r="A524" s="172"/>
      <c r="B524" s="55">
        <v>90017</v>
      </c>
      <c r="C524" s="56"/>
      <c r="D524" s="57" t="s">
        <v>200</v>
      </c>
      <c r="E524" s="15">
        <f>[1]Arkusz8!N524</f>
        <v>1235000</v>
      </c>
      <c r="F524" s="16">
        <f>[1]Arkusz8!I524</f>
        <v>0</v>
      </c>
      <c r="G524" s="42"/>
      <c r="H524" s="204"/>
      <c r="I524" s="15">
        <f t="shared" si="44"/>
        <v>0</v>
      </c>
      <c r="J524" s="16">
        <f>[1]Arkusz6!M522</f>
        <v>1235000</v>
      </c>
      <c r="K524" s="43">
        <f>SUM(K525:K526)</f>
        <v>0</v>
      </c>
      <c r="L524" s="43">
        <f>SUM(L525:L526)</f>
        <v>0</v>
      </c>
      <c r="M524" s="15">
        <f t="shared" si="45"/>
        <v>1235000</v>
      </c>
      <c r="N524" s="15">
        <f t="shared" si="46"/>
        <v>1235000</v>
      </c>
    </row>
    <row r="525" spans="1:14" ht="15" x14ac:dyDescent="0.25">
      <c r="A525" s="106"/>
      <c r="B525" s="59"/>
      <c r="C525" s="58"/>
      <c r="D525" s="60" t="s">
        <v>201</v>
      </c>
      <c r="E525" s="15"/>
      <c r="F525" s="16"/>
      <c r="G525" s="61"/>
      <c r="H525" s="206"/>
      <c r="I525" s="15"/>
      <c r="J525" s="16"/>
      <c r="K525" s="62"/>
      <c r="L525" s="62"/>
      <c r="M525" s="15"/>
      <c r="N525" s="15"/>
    </row>
    <row r="526" spans="1:14" ht="15" x14ac:dyDescent="0.25">
      <c r="A526" s="31"/>
      <c r="B526" s="37"/>
      <c r="C526" s="33">
        <v>6210</v>
      </c>
      <c r="D526" s="34" t="s">
        <v>202</v>
      </c>
      <c r="E526" s="15">
        <f>[1]Arkusz8!N526</f>
        <v>1235000</v>
      </c>
      <c r="F526" s="16">
        <f>[1]Arkusz8!I526</f>
        <v>0</v>
      </c>
      <c r="G526" s="38"/>
      <c r="H526" s="202"/>
      <c r="I526" s="15">
        <f t="shared" si="44"/>
        <v>0</v>
      </c>
      <c r="J526" s="16">
        <f>[1]Arkusz6!M524</f>
        <v>1235000</v>
      </c>
      <c r="K526" s="39"/>
      <c r="L526" s="39"/>
      <c r="M526" s="15">
        <f t="shared" si="45"/>
        <v>1235000</v>
      </c>
      <c r="N526" s="15">
        <f t="shared" si="46"/>
        <v>1235000</v>
      </c>
    </row>
    <row r="527" spans="1:14" ht="15" x14ac:dyDescent="0.25">
      <c r="A527" s="31"/>
      <c r="B527" s="37"/>
      <c r="C527" s="33"/>
      <c r="D527" s="34"/>
      <c r="E527" s="15"/>
      <c r="F527" s="16"/>
      <c r="G527" s="38"/>
      <c r="H527" s="202"/>
      <c r="I527" s="15"/>
      <c r="J527" s="16"/>
      <c r="K527" s="39"/>
      <c r="L527" s="39"/>
      <c r="M527" s="15"/>
      <c r="N527" s="15"/>
    </row>
    <row r="528" spans="1:14" ht="15.75" thickBot="1" x14ac:dyDescent="0.3">
      <c r="A528" s="172"/>
      <c r="B528" s="55">
        <v>90095</v>
      </c>
      <c r="C528" s="56"/>
      <c r="D528" s="57" t="s">
        <v>178</v>
      </c>
      <c r="E528" s="15">
        <f>[1]Arkusz8!N528</f>
        <v>60500</v>
      </c>
      <c r="F528" s="16">
        <f>[1]Arkusz8!I528</f>
        <v>30500</v>
      </c>
      <c r="G528" s="42"/>
      <c r="H528" s="204"/>
      <c r="I528" s="15">
        <f t="shared" si="44"/>
        <v>30500</v>
      </c>
      <c r="J528" s="16">
        <f>[1]Arkusz6!M526</f>
        <v>30000</v>
      </c>
      <c r="K528" s="43"/>
      <c r="L528" s="43"/>
      <c r="M528" s="15">
        <f t="shared" si="45"/>
        <v>30000</v>
      </c>
      <c r="N528" s="15">
        <f t="shared" si="46"/>
        <v>60500</v>
      </c>
    </row>
    <row r="529" spans="1:14" ht="15" x14ac:dyDescent="0.25">
      <c r="A529" s="31"/>
      <c r="B529" s="37"/>
      <c r="C529" s="33">
        <v>4210</v>
      </c>
      <c r="D529" s="34" t="s">
        <v>43</v>
      </c>
      <c r="E529" s="15">
        <f>[1]Arkusz8!N529</f>
        <v>2000</v>
      </c>
      <c r="F529" s="16">
        <f>[1]Arkusz8!I529</f>
        <v>2000</v>
      </c>
      <c r="G529" s="38"/>
      <c r="H529" s="202"/>
      <c r="I529" s="15">
        <f t="shared" si="44"/>
        <v>2000</v>
      </c>
      <c r="J529" s="16">
        <f>[1]Arkusz6!M527</f>
        <v>0</v>
      </c>
      <c r="K529" s="39"/>
      <c r="L529" s="39"/>
      <c r="M529" s="15">
        <f t="shared" si="45"/>
        <v>0</v>
      </c>
      <c r="N529" s="15">
        <f t="shared" si="46"/>
        <v>2000</v>
      </c>
    </row>
    <row r="530" spans="1:14" ht="15" x14ac:dyDescent="0.25">
      <c r="A530" s="31"/>
      <c r="B530" s="37"/>
      <c r="C530" s="33">
        <v>4260</v>
      </c>
      <c r="D530" s="34" t="s">
        <v>80</v>
      </c>
      <c r="E530" s="15">
        <f>[1]Arkusz8!N530</f>
        <v>23500</v>
      </c>
      <c r="F530" s="16">
        <f>[1]Arkusz8!I530</f>
        <v>23500</v>
      </c>
      <c r="G530" s="38"/>
      <c r="H530" s="202"/>
      <c r="I530" s="15">
        <f t="shared" si="44"/>
        <v>23500</v>
      </c>
      <c r="J530" s="16">
        <f>[1]Arkusz6!M528</f>
        <v>0</v>
      </c>
      <c r="K530" s="39"/>
      <c r="L530" s="39"/>
      <c r="M530" s="15">
        <f t="shared" si="45"/>
        <v>0</v>
      </c>
      <c r="N530" s="15">
        <f t="shared" si="46"/>
        <v>23500</v>
      </c>
    </row>
    <row r="531" spans="1:14" ht="15" x14ac:dyDescent="0.25">
      <c r="A531" s="31"/>
      <c r="B531" s="46"/>
      <c r="C531" s="33">
        <v>4270</v>
      </c>
      <c r="D531" s="34" t="s">
        <v>184</v>
      </c>
      <c r="E531" s="15">
        <f>[1]Arkusz8!N531</f>
        <v>3000</v>
      </c>
      <c r="F531" s="16">
        <f>[1]Arkusz8!I531</f>
        <v>3000</v>
      </c>
      <c r="G531" s="52"/>
      <c r="H531" s="203"/>
      <c r="I531" s="15">
        <f t="shared" si="44"/>
        <v>3000</v>
      </c>
      <c r="J531" s="16">
        <f>[1]Arkusz6!M529</f>
        <v>0</v>
      </c>
      <c r="K531" s="53"/>
      <c r="L531" s="53"/>
      <c r="M531" s="15">
        <f t="shared" si="45"/>
        <v>0</v>
      </c>
      <c r="N531" s="15">
        <f t="shared" si="46"/>
        <v>3000</v>
      </c>
    </row>
    <row r="532" spans="1:14" ht="15" x14ac:dyDescent="0.25">
      <c r="A532" s="31"/>
      <c r="B532" s="46"/>
      <c r="C532" s="33">
        <v>4300</v>
      </c>
      <c r="D532" s="34" t="s">
        <v>72</v>
      </c>
      <c r="E532" s="15">
        <f>[1]Arkusz8!N532</f>
        <v>2000</v>
      </c>
      <c r="F532" s="16">
        <f>[1]Arkusz8!I532</f>
        <v>2000</v>
      </c>
      <c r="G532" s="52"/>
      <c r="H532" s="203"/>
      <c r="I532" s="15">
        <f t="shared" si="44"/>
        <v>2000</v>
      </c>
      <c r="J532" s="16">
        <f>[1]Arkusz6!M530</f>
        <v>0</v>
      </c>
      <c r="K532" s="53"/>
      <c r="L532" s="53"/>
      <c r="M532" s="15">
        <f t="shared" si="45"/>
        <v>0</v>
      </c>
      <c r="N532" s="15">
        <f t="shared" si="46"/>
        <v>2000</v>
      </c>
    </row>
    <row r="533" spans="1:14" ht="15" x14ac:dyDescent="0.25">
      <c r="A533" s="31"/>
      <c r="B533" s="46"/>
      <c r="C533" s="33">
        <v>6050</v>
      </c>
      <c r="D533" s="34" t="s">
        <v>199</v>
      </c>
      <c r="E533" s="15">
        <f>[1]Arkusz8!N533</f>
        <v>30000</v>
      </c>
      <c r="F533" s="16">
        <f>[1]Arkusz8!I533</f>
        <v>0</v>
      </c>
      <c r="G533" s="52"/>
      <c r="H533" s="203"/>
      <c r="I533" s="15">
        <f t="shared" ref="I533:I583" si="49">F533+G533-H533</f>
        <v>0</v>
      </c>
      <c r="J533" s="16">
        <f>[1]Arkusz6!M531</f>
        <v>30000</v>
      </c>
      <c r="K533" s="53"/>
      <c r="L533" s="53"/>
      <c r="M533" s="15">
        <f t="shared" ref="M533:M583" si="50">J533+K533-L533</f>
        <v>30000</v>
      </c>
      <c r="N533" s="15">
        <f t="shared" ref="N533:N583" si="51">I533+M533</f>
        <v>30000</v>
      </c>
    </row>
    <row r="534" spans="1:14" ht="15" x14ac:dyDescent="0.25">
      <c r="A534" s="31"/>
      <c r="B534" s="46"/>
      <c r="C534" s="45"/>
      <c r="D534" s="51"/>
      <c r="E534" s="15"/>
      <c r="F534" s="16"/>
      <c r="G534" s="52"/>
      <c r="H534" s="203"/>
      <c r="I534" s="15"/>
      <c r="J534" s="16"/>
      <c r="K534" s="53"/>
      <c r="L534" s="53"/>
      <c r="M534" s="15"/>
      <c r="N534" s="15"/>
    </row>
    <row r="535" spans="1:14" ht="15" thickBot="1" x14ac:dyDescent="0.25">
      <c r="A535" s="83">
        <v>921</v>
      </c>
      <c r="B535" s="272"/>
      <c r="C535" s="152"/>
      <c r="D535" s="153" t="s">
        <v>203</v>
      </c>
      <c r="E535" s="15">
        <f>[1]Arkusz8!N535</f>
        <v>1005476.0900000001</v>
      </c>
      <c r="F535" s="16">
        <f>[1]Arkusz8!I535</f>
        <v>580122</v>
      </c>
      <c r="G535" s="17">
        <f>G536+G545+G551+G548</f>
        <v>0</v>
      </c>
      <c r="H535" s="17">
        <f>H536+H545+H551+H548</f>
        <v>0</v>
      </c>
      <c r="I535" s="15">
        <f t="shared" si="49"/>
        <v>580122</v>
      </c>
      <c r="J535" s="16">
        <f>[1]Arkusz6!M533</f>
        <v>425354.09000000008</v>
      </c>
      <c r="K535" s="17">
        <f>K536+K545+K551+K548</f>
        <v>0</v>
      </c>
      <c r="L535" s="17">
        <f>L536+L545+L551+L548</f>
        <v>0</v>
      </c>
      <c r="M535" s="15">
        <f t="shared" si="50"/>
        <v>425354.09000000008</v>
      </c>
      <c r="N535" s="15">
        <f t="shared" si="51"/>
        <v>1005476.0900000001</v>
      </c>
    </row>
    <row r="536" spans="1:14" ht="16.5" thickTop="1" thickBot="1" x14ac:dyDescent="0.3">
      <c r="A536" s="115"/>
      <c r="B536" s="55">
        <v>92109</v>
      </c>
      <c r="C536" s="56"/>
      <c r="D536" s="57" t="s">
        <v>204</v>
      </c>
      <c r="E536" s="15">
        <f>[1]Arkusz8!N536</f>
        <v>397420</v>
      </c>
      <c r="F536" s="16">
        <f>[1]Arkusz8!I536</f>
        <v>397420</v>
      </c>
      <c r="G536" s="42">
        <f>SUM(G537:G543)</f>
        <v>0</v>
      </c>
      <c r="H536" s="204"/>
      <c r="I536" s="15">
        <f t="shared" si="49"/>
        <v>397420</v>
      </c>
      <c r="J536" s="16">
        <f>[1]Arkusz6!M534</f>
        <v>0</v>
      </c>
      <c r="K536" s="24"/>
      <c r="L536" s="24"/>
      <c r="M536" s="15">
        <f t="shared" si="50"/>
        <v>0</v>
      </c>
      <c r="N536" s="15">
        <f t="shared" si="51"/>
        <v>397420</v>
      </c>
    </row>
    <row r="537" spans="1:14" ht="15" x14ac:dyDescent="0.25">
      <c r="A537" s="25"/>
      <c r="B537" s="264"/>
      <c r="C537" s="58">
        <v>2480</v>
      </c>
      <c r="D537" s="60" t="s">
        <v>205</v>
      </c>
      <c r="E537" s="15">
        <f>[1]Arkusz8!N537</f>
        <v>381720</v>
      </c>
      <c r="F537" s="16">
        <f>[1]Arkusz8!I537</f>
        <v>381720</v>
      </c>
      <c r="G537" s="52"/>
      <c r="H537" s="203"/>
      <c r="I537" s="15">
        <f t="shared" si="49"/>
        <v>381720</v>
      </c>
      <c r="J537" s="16">
        <f>[1]Arkusz6!M535</f>
        <v>0</v>
      </c>
      <c r="K537" s="53"/>
      <c r="L537" s="53"/>
      <c r="M537" s="15">
        <f t="shared" si="50"/>
        <v>0</v>
      </c>
      <c r="N537" s="15">
        <f t="shared" si="51"/>
        <v>381720</v>
      </c>
    </row>
    <row r="538" spans="1:14" ht="15" x14ac:dyDescent="0.25">
      <c r="A538" s="31"/>
      <c r="B538" s="91"/>
      <c r="C538" s="33">
        <v>4170</v>
      </c>
      <c r="D538" s="34" t="s">
        <v>206</v>
      </c>
      <c r="E538" s="15">
        <f>[1]Arkusz8!N538</f>
        <v>1000</v>
      </c>
      <c r="F538" s="16">
        <f>[1]Arkusz8!I538</f>
        <v>1000</v>
      </c>
      <c r="G538" s="38"/>
      <c r="H538" s="202"/>
      <c r="I538" s="15">
        <f t="shared" si="49"/>
        <v>1000</v>
      </c>
      <c r="J538" s="16">
        <f>[1]Arkusz6!M536</f>
        <v>0</v>
      </c>
      <c r="K538" s="39"/>
      <c r="L538" s="39"/>
      <c r="M538" s="15">
        <f t="shared" si="50"/>
        <v>0</v>
      </c>
      <c r="N538" s="15">
        <f t="shared" si="51"/>
        <v>1000</v>
      </c>
    </row>
    <row r="539" spans="1:14" ht="15" x14ac:dyDescent="0.25">
      <c r="A539" s="31"/>
      <c r="B539" s="91"/>
      <c r="C539" s="33">
        <v>4210</v>
      </c>
      <c r="D539" s="34" t="s">
        <v>135</v>
      </c>
      <c r="E539" s="15">
        <f>[1]Arkusz8!N539</f>
        <v>1000</v>
      </c>
      <c r="F539" s="16">
        <f>[1]Arkusz8!I539</f>
        <v>1000</v>
      </c>
      <c r="G539" s="38"/>
      <c r="H539" s="202"/>
      <c r="I539" s="15">
        <f t="shared" si="49"/>
        <v>1000</v>
      </c>
      <c r="J539" s="16">
        <f>[1]Arkusz6!M537</f>
        <v>0</v>
      </c>
      <c r="K539" s="39"/>
      <c r="L539" s="39"/>
      <c r="M539" s="15">
        <f t="shared" si="50"/>
        <v>0</v>
      </c>
      <c r="N539" s="15">
        <f t="shared" si="51"/>
        <v>1000</v>
      </c>
    </row>
    <row r="540" spans="1:14" ht="15" x14ac:dyDescent="0.25">
      <c r="A540" s="31"/>
      <c r="B540" s="91"/>
      <c r="C540" s="33">
        <v>4260</v>
      </c>
      <c r="D540" s="34" t="s">
        <v>80</v>
      </c>
      <c r="E540" s="15">
        <f>[1]Arkusz8!N540</f>
        <v>5000</v>
      </c>
      <c r="F540" s="16">
        <f>[1]Arkusz8!I540</f>
        <v>5000</v>
      </c>
      <c r="G540" s="38"/>
      <c r="H540" s="202"/>
      <c r="I540" s="15">
        <f t="shared" si="49"/>
        <v>5000</v>
      </c>
      <c r="J540" s="16">
        <f>[1]Arkusz6!M538</f>
        <v>0</v>
      </c>
      <c r="K540" s="39"/>
      <c r="L540" s="39"/>
      <c r="M540" s="15">
        <f t="shared" si="50"/>
        <v>0</v>
      </c>
      <c r="N540" s="15">
        <f t="shared" si="51"/>
        <v>5000</v>
      </c>
    </row>
    <row r="541" spans="1:14" ht="15" x14ac:dyDescent="0.25">
      <c r="A541" s="31"/>
      <c r="B541" s="91"/>
      <c r="C541" s="33">
        <v>4270</v>
      </c>
      <c r="D541" s="34" t="s">
        <v>184</v>
      </c>
      <c r="E541" s="15">
        <f>[1]Arkusz8!N541</f>
        <v>1000</v>
      </c>
      <c r="F541" s="16">
        <f>[1]Arkusz8!I541</f>
        <v>1000</v>
      </c>
      <c r="G541" s="38"/>
      <c r="H541" s="202"/>
      <c r="I541" s="15">
        <f t="shared" si="49"/>
        <v>1000</v>
      </c>
      <c r="J541" s="16">
        <f>[1]Arkusz6!M539</f>
        <v>0</v>
      </c>
      <c r="K541" s="39"/>
      <c r="L541" s="39"/>
      <c r="M541" s="15">
        <f t="shared" si="50"/>
        <v>0</v>
      </c>
      <c r="N541" s="15">
        <f t="shared" si="51"/>
        <v>1000</v>
      </c>
    </row>
    <row r="542" spans="1:14" ht="15" x14ac:dyDescent="0.25">
      <c r="A542" s="31"/>
      <c r="B542" s="63"/>
      <c r="C542" s="33">
        <v>4300</v>
      </c>
      <c r="D542" s="34" t="s">
        <v>55</v>
      </c>
      <c r="E542" s="15">
        <f>[1]Arkusz8!N542</f>
        <v>7000</v>
      </c>
      <c r="F542" s="16">
        <f>[1]Arkusz8!I542</f>
        <v>7000</v>
      </c>
      <c r="G542" s="38"/>
      <c r="H542" s="202"/>
      <c r="I542" s="15">
        <f t="shared" si="49"/>
        <v>7000</v>
      </c>
      <c r="J542" s="16">
        <f>[1]Arkusz6!M540</f>
        <v>0</v>
      </c>
      <c r="K542" s="39"/>
      <c r="L542" s="39"/>
      <c r="M542" s="15">
        <f t="shared" si="50"/>
        <v>0</v>
      </c>
      <c r="N542" s="15">
        <f t="shared" si="51"/>
        <v>7000</v>
      </c>
    </row>
    <row r="543" spans="1:14" ht="15" x14ac:dyDescent="0.25">
      <c r="A543" s="31"/>
      <c r="B543" s="37"/>
      <c r="C543" s="33">
        <v>4430</v>
      </c>
      <c r="D543" s="34" t="s">
        <v>45</v>
      </c>
      <c r="E543" s="15">
        <f>[1]Arkusz8!N543</f>
        <v>700</v>
      </c>
      <c r="F543" s="16">
        <f>[1]Arkusz8!I543</f>
        <v>700</v>
      </c>
      <c r="G543" s="38"/>
      <c r="H543" s="202"/>
      <c r="I543" s="15">
        <f t="shared" si="49"/>
        <v>700</v>
      </c>
      <c r="J543" s="16">
        <f>[1]Arkusz6!M541</f>
        <v>0</v>
      </c>
      <c r="K543" s="39"/>
      <c r="L543" s="39"/>
      <c r="M543" s="15">
        <f t="shared" si="50"/>
        <v>0</v>
      </c>
      <c r="N543" s="15">
        <f t="shared" si="51"/>
        <v>700</v>
      </c>
    </row>
    <row r="544" spans="1:14" ht="15" x14ac:dyDescent="0.25">
      <c r="A544" s="31"/>
      <c r="B544" s="91"/>
      <c r="C544" s="33"/>
      <c r="D544" s="34"/>
      <c r="E544" s="15"/>
      <c r="F544" s="16"/>
      <c r="G544" s="38"/>
      <c r="H544" s="202"/>
      <c r="I544" s="15"/>
      <c r="J544" s="16"/>
      <c r="K544" s="39"/>
      <c r="L544" s="39"/>
      <c r="M544" s="15"/>
      <c r="N544" s="15"/>
    </row>
    <row r="545" spans="1:14" ht="15.75" thickBot="1" x14ac:dyDescent="0.3">
      <c r="A545" s="172"/>
      <c r="B545" s="140">
        <v>92116</v>
      </c>
      <c r="C545" s="56"/>
      <c r="D545" s="57" t="s">
        <v>207</v>
      </c>
      <c r="E545" s="15">
        <f>[1]Arkusz8!N545</f>
        <v>133412</v>
      </c>
      <c r="F545" s="16">
        <f>[1]Arkusz8!I545</f>
        <v>133412</v>
      </c>
      <c r="G545" s="42"/>
      <c r="H545" s="204"/>
      <c r="I545" s="15">
        <f t="shared" si="49"/>
        <v>133412</v>
      </c>
      <c r="J545" s="16">
        <f>[1]Arkusz6!M543</f>
        <v>0</v>
      </c>
      <c r="K545" s="43"/>
      <c r="L545" s="43"/>
      <c r="M545" s="15">
        <f t="shared" si="50"/>
        <v>0</v>
      </c>
      <c r="N545" s="15">
        <f t="shared" si="51"/>
        <v>133412</v>
      </c>
    </row>
    <row r="546" spans="1:14" ht="15" x14ac:dyDescent="0.25">
      <c r="A546" s="106"/>
      <c r="B546" s="107"/>
      <c r="C546" s="58">
        <v>2480</v>
      </c>
      <c r="D546" s="60" t="s">
        <v>205</v>
      </c>
      <c r="E546" s="15">
        <f>[1]Arkusz8!N546</f>
        <v>133412</v>
      </c>
      <c r="F546" s="16">
        <f>[1]Arkusz8!I546</f>
        <v>133412</v>
      </c>
      <c r="G546" s="61"/>
      <c r="H546" s="206"/>
      <c r="I546" s="15">
        <f t="shared" si="49"/>
        <v>133412</v>
      </c>
      <c r="J546" s="16">
        <f>[1]Arkusz6!M544</f>
        <v>0</v>
      </c>
      <c r="K546" s="62"/>
      <c r="L546" s="62"/>
      <c r="M546" s="15">
        <f t="shared" si="50"/>
        <v>0</v>
      </c>
      <c r="N546" s="15">
        <f t="shared" si="51"/>
        <v>133412</v>
      </c>
    </row>
    <row r="547" spans="1:14" ht="15" x14ac:dyDescent="0.25">
      <c r="A547" s="106"/>
      <c r="B547" s="107"/>
      <c r="C547" s="58"/>
      <c r="D547" s="60"/>
      <c r="E547" s="15"/>
      <c r="F547" s="16"/>
      <c r="G547" s="61"/>
      <c r="H547" s="206"/>
      <c r="I547" s="15"/>
      <c r="J547" s="16"/>
      <c r="K547" s="62"/>
      <c r="L547" s="62"/>
      <c r="M547" s="15"/>
      <c r="N547" s="15"/>
    </row>
    <row r="548" spans="1:14" ht="15.75" thickBot="1" x14ac:dyDescent="0.3">
      <c r="A548" s="172"/>
      <c r="B548" s="140">
        <v>92120</v>
      </c>
      <c r="C548" s="56"/>
      <c r="D548" s="57" t="s">
        <v>208</v>
      </c>
      <c r="E548" s="15">
        <f>[1]Arkusz8!N548</f>
        <v>3700</v>
      </c>
      <c r="F548" s="16">
        <f>[1]Arkusz8!I548</f>
        <v>3700</v>
      </c>
      <c r="G548" s="42">
        <f>SUM(G549)</f>
        <v>0</v>
      </c>
      <c r="H548" s="42">
        <f>SUM(H549)</f>
        <v>0</v>
      </c>
      <c r="I548" s="15">
        <f t="shared" ref="I548:I549" si="52">F548+G548-H548</f>
        <v>3700</v>
      </c>
      <c r="J548" s="16">
        <v>0</v>
      </c>
      <c r="K548" s="43"/>
      <c r="L548" s="43"/>
      <c r="M548" s="15">
        <f t="shared" ref="M548:M549" si="53">J548+K548-L548</f>
        <v>0</v>
      </c>
      <c r="N548" s="15">
        <f t="shared" ref="N548:N549" si="54">I548+M548</f>
        <v>3700</v>
      </c>
    </row>
    <row r="549" spans="1:14" ht="15" x14ac:dyDescent="0.25">
      <c r="A549" s="106"/>
      <c r="B549" s="107"/>
      <c r="C549" s="33">
        <v>4300</v>
      </c>
      <c r="D549" s="34" t="s">
        <v>55</v>
      </c>
      <c r="E549" s="15">
        <f>[1]Arkusz8!N549</f>
        <v>3700</v>
      </c>
      <c r="F549" s="16">
        <f>[1]Arkusz8!I549</f>
        <v>3700</v>
      </c>
      <c r="G549" s="61"/>
      <c r="H549" s="206"/>
      <c r="I549" s="15">
        <f t="shared" si="52"/>
        <v>3700</v>
      </c>
      <c r="J549" s="16">
        <f>[1]Arkusz6!M547</f>
        <v>0</v>
      </c>
      <c r="K549" s="62"/>
      <c r="L549" s="62"/>
      <c r="M549" s="15">
        <f t="shared" si="53"/>
        <v>0</v>
      </c>
      <c r="N549" s="15">
        <f t="shared" si="54"/>
        <v>3700</v>
      </c>
    </row>
    <row r="550" spans="1:14" ht="15" x14ac:dyDescent="0.25">
      <c r="A550" s="25"/>
      <c r="B550" s="235"/>
      <c r="C550" s="64"/>
      <c r="D550" s="28"/>
      <c r="E550" s="15"/>
      <c r="F550" s="16"/>
      <c r="G550" s="49"/>
      <c r="H550" s="216"/>
      <c r="I550" s="15"/>
      <c r="J550" s="16"/>
      <c r="K550" s="50"/>
      <c r="L550" s="50"/>
      <c r="M550" s="15"/>
      <c r="N550" s="15"/>
    </row>
    <row r="551" spans="1:14" ht="15.75" thickBot="1" x14ac:dyDescent="0.3">
      <c r="A551" s="172"/>
      <c r="B551" s="140">
        <v>92195</v>
      </c>
      <c r="C551" s="56"/>
      <c r="D551" s="57" t="s">
        <v>178</v>
      </c>
      <c r="E551" s="15">
        <f>[1]Arkusz8!N551</f>
        <v>470944.09000000008</v>
      </c>
      <c r="F551" s="16">
        <f>[1]Arkusz8!I551</f>
        <v>45590</v>
      </c>
      <c r="G551" s="42">
        <f>SUM(G552:G560)</f>
        <v>0</v>
      </c>
      <c r="H551" s="204">
        <f>SUM(H552:H562)</f>
        <v>0</v>
      </c>
      <c r="I551" s="15">
        <f t="shared" si="49"/>
        <v>45590</v>
      </c>
      <c r="J551" s="16">
        <f>[1]Arkusz6!M546</f>
        <v>425354.09000000008</v>
      </c>
      <c r="K551" s="43">
        <f>SUM(K552:K562)</f>
        <v>0</v>
      </c>
      <c r="L551" s="43">
        <f>SUM(L552:L562)</f>
        <v>0</v>
      </c>
      <c r="M551" s="15">
        <f t="shared" si="50"/>
        <v>425354.09000000008</v>
      </c>
      <c r="N551" s="15">
        <f t="shared" si="51"/>
        <v>470944.09000000008</v>
      </c>
    </row>
    <row r="552" spans="1:14" ht="15" x14ac:dyDescent="0.25">
      <c r="A552" s="106"/>
      <c r="B552" s="107"/>
      <c r="C552" s="33">
        <v>4110</v>
      </c>
      <c r="D552" s="34" t="s">
        <v>101</v>
      </c>
      <c r="E552" s="15">
        <f>[1]Arkusz8!N552</f>
        <v>2200</v>
      </c>
      <c r="F552" s="16">
        <f>[1]Arkusz8!I552</f>
        <v>2200</v>
      </c>
      <c r="G552" s="61"/>
      <c r="H552" s="206"/>
      <c r="I552" s="15">
        <f t="shared" si="49"/>
        <v>2200</v>
      </c>
      <c r="J552" s="16">
        <f>[1]Arkusz6!M547</f>
        <v>0</v>
      </c>
      <c r="K552" s="62"/>
      <c r="L552" s="62"/>
      <c r="M552" s="15">
        <f t="shared" si="50"/>
        <v>0</v>
      </c>
      <c r="N552" s="15">
        <f t="shared" si="51"/>
        <v>2200</v>
      </c>
    </row>
    <row r="553" spans="1:14" ht="15" x14ac:dyDescent="0.25">
      <c r="A553" s="31"/>
      <c r="B553" s="91"/>
      <c r="C553" s="33">
        <v>4170</v>
      </c>
      <c r="D553" s="34" t="s">
        <v>206</v>
      </c>
      <c r="E553" s="15">
        <f>[1]Arkusz8!N553</f>
        <v>12000</v>
      </c>
      <c r="F553" s="16">
        <f>[1]Arkusz8!I553</f>
        <v>12000</v>
      </c>
      <c r="G553" s="38"/>
      <c r="H553" s="202"/>
      <c r="I553" s="15">
        <f t="shared" si="49"/>
        <v>12000</v>
      </c>
      <c r="J553" s="16">
        <f>[1]Arkusz6!M548</f>
        <v>0</v>
      </c>
      <c r="K553" s="39"/>
      <c r="L553" s="39"/>
      <c r="M553" s="15">
        <f t="shared" si="50"/>
        <v>0</v>
      </c>
      <c r="N553" s="15">
        <f t="shared" si="51"/>
        <v>12000</v>
      </c>
    </row>
    <row r="554" spans="1:14" ht="15" x14ac:dyDescent="0.25">
      <c r="A554" s="31"/>
      <c r="B554" s="91"/>
      <c r="C554" s="33">
        <v>4210</v>
      </c>
      <c r="D554" s="34" t="s">
        <v>135</v>
      </c>
      <c r="E554" s="15">
        <f>[1]Arkusz8!N554</f>
        <v>2000</v>
      </c>
      <c r="F554" s="16">
        <f>[1]Arkusz8!I554</f>
        <v>2000</v>
      </c>
      <c r="G554" s="38"/>
      <c r="H554" s="202"/>
      <c r="I554" s="15">
        <f t="shared" si="49"/>
        <v>2000</v>
      </c>
      <c r="J554" s="16">
        <f>[1]Arkusz6!M549</f>
        <v>0</v>
      </c>
      <c r="K554" s="39"/>
      <c r="L554" s="39"/>
      <c r="M554" s="15">
        <f t="shared" si="50"/>
        <v>0</v>
      </c>
      <c r="N554" s="15">
        <f t="shared" si="51"/>
        <v>2000</v>
      </c>
    </row>
    <row r="555" spans="1:14" ht="15" x14ac:dyDescent="0.25">
      <c r="A555" s="31"/>
      <c r="B555" s="91"/>
      <c r="C555" s="33">
        <v>4260</v>
      </c>
      <c r="D555" s="34" t="s">
        <v>80</v>
      </c>
      <c r="E555" s="15">
        <f>[1]Arkusz8!N555</f>
        <v>3000</v>
      </c>
      <c r="F555" s="16">
        <f>[1]Arkusz8!I555</f>
        <v>3000</v>
      </c>
      <c r="G555" s="38"/>
      <c r="H555" s="202"/>
      <c r="I555" s="15">
        <f t="shared" si="49"/>
        <v>3000</v>
      </c>
      <c r="J555" s="16">
        <f>[1]Arkusz6!M550</f>
        <v>0</v>
      </c>
      <c r="K555" s="39"/>
      <c r="L555" s="39"/>
      <c r="M555" s="15">
        <f t="shared" si="50"/>
        <v>0</v>
      </c>
      <c r="N555" s="15">
        <f t="shared" si="51"/>
        <v>3000</v>
      </c>
    </row>
    <row r="556" spans="1:14" ht="15" x14ac:dyDescent="0.25">
      <c r="A556" s="31"/>
      <c r="B556" s="91"/>
      <c r="C556" s="33">
        <v>4270</v>
      </c>
      <c r="D556" s="34" t="s">
        <v>184</v>
      </c>
      <c r="E556" s="15">
        <f>[1]Arkusz8!N556</f>
        <v>20090</v>
      </c>
      <c r="F556" s="16">
        <f>[1]Arkusz8!I556</f>
        <v>20090</v>
      </c>
      <c r="G556" s="38"/>
      <c r="H556" s="202"/>
      <c r="I556" s="15">
        <f t="shared" si="49"/>
        <v>20090</v>
      </c>
      <c r="J556" s="16">
        <f>[1]Arkusz6!M551</f>
        <v>0</v>
      </c>
      <c r="K556" s="39"/>
      <c r="L556" s="39"/>
      <c r="M556" s="15">
        <f t="shared" si="50"/>
        <v>0</v>
      </c>
      <c r="N556" s="15">
        <f t="shared" si="51"/>
        <v>20090</v>
      </c>
    </row>
    <row r="557" spans="1:14" ht="15" x14ac:dyDescent="0.25">
      <c r="A557" s="31"/>
      <c r="B557" s="63"/>
      <c r="C557" s="33">
        <v>4300</v>
      </c>
      <c r="D557" s="34" t="s">
        <v>55</v>
      </c>
      <c r="E557" s="15">
        <f>[1]Arkusz8!N557</f>
        <v>3000</v>
      </c>
      <c r="F557" s="16">
        <f>[1]Arkusz8!I557</f>
        <v>3000</v>
      </c>
      <c r="G557" s="38"/>
      <c r="H557" s="202"/>
      <c r="I557" s="15">
        <f t="shared" si="49"/>
        <v>3000</v>
      </c>
      <c r="J557" s="16">
        <f>[1]Arkusz6!M552</f>
        <v>0</v>
      </c>
      <c r="K557" s="39"/>
      <c r="L557" s="39"/>
      <c r="M557" s="15">
        <f t="shared" si="50"/>
        <v>0</v>
      </c>
      <c r="N557" s="15">
        <f t="shared" si="51"/>
        <v>3000</v>
      </c>
    </row>
    <row r="558" spans="1:14" ht="15" x14ac:dyDescent="0.25">
      <c r="A558" s="31"/>
      <c r="B558" s="37"/>
      <c r="C558" s="33">
        <v>4430</v>
      </c>
      <c r="D558" s="34" t="s">
        <v>45</v>
      </c>
      <c r="E558" s="15">
        <f>[1]Arkusz8!N558</f>
        <v>3000</v>
      </c>
      <c r="F558" s="16">
        <f>[1]Arkusz8!I558</f>
        <v>3000</v>
      </c>
      <c r="G558" s="38"/>
      <c r="H558" s="202"/>
      <c r="I558" s="15">
        <f t="shared" si="49"/>
        <v>3000</v>
      </c>
      <c r="J558" s="16">
        <f>[1]Arkusz6!M553</f>
        <v>0</v>
      </c>
      <c r="K558" s="39"/>
      <c r="L558" s="39"/>
      <c r="M558" s="15">
        <f t="shared" si="50"/>
        <v>0</v>
      </c>
      <c r="N558" s="15">
        <f t="shared" si="51"/>
        <v>3000</v>
      </c>
    </row>
    <row r="559" spans="1:14" ht="15" x14ac:dyDescent="0.25">
      <c r="A559" s="106"/>
      <c r="B559" s="59"/>
      <c r="C559" s="58">
        <v>4510</v>
      </c>
      <c r="D559" s="34" t="s">
        <v>209</v>
      </c>
      <c r="E559" s="15">
        <f>[1]Arkusz8!N559</f>
        <v>300</v>
      </c>
      <c r="F559" s="16">
        <f>[1]Arkusz8!I559</f>
        <v>300</v>
      </c>
      <c r="G559" s="38"/>
      <c r="H559" s="202"/>
      <c r="I559" s="15">
        <f t="shared" si="49"/>
        <v>300</v>
      </c>
      <c r="J559" s="16">
        <f>[1]Arkusz6!M554</f>
        <v>0</v>
      </c>
      <c r="K559" s="39"/>
      <c r="L559" s="39"/>
      <c r="M559" s="15">
        <f t="shared" si="50"/>
        <v>0</v>
      </c>
      <c r="N559" s="15">
        <f t="shared" si="51"/>
        <v>300</v>
      </c>
    </row>
    <row r="560" spans="1:14" ht="15" x14ac:dyDescent="0.25">
      <c r="A560" s="106"/>
      <c r="B560" s="59"/>
      <c r="C560" s="33">
        <v>6050</v>
      </c>
      <c r="D560" s="34" t="s">
        <v>199</v>
      </c>
      <c r="E560" s="15">
        <f>[1]Arkusz8!N560</f>
        <v>258270</v>
      </c>
      <c r="F560" s="16">
        <f>[1]Arkusz8!I560</f>
        <v>0</v>
      </c>
      <c r="G560" s="38"/>
      <c r="H560" s="202"/>
      <c r="I560" s="15">
        <f t="shared" si="49"/>
        <v>0</v>
      </c>
      <c r="J560" s="16">
        <f>[1]Arkusz6!M555</f>
        <v>258270</v>
      </c>
      <c r="K560" s="39"/>
      <c r="L560" s="39"/>
      <c r="M560" s="15">
        <f t="shared" si="50"/>
        <v>258270</v>
      </c>
      <c r="N560" s="15">
        <f t="shared" si="51"/>
        <v>258270</v>
      </c>
    </row>
    <row r="561" spans="1:15" ht="15" x14ac:dyDescent="0.25">
      <c r="A561" s="106"/>
      <c r="B561" s="59"/>
      <c r="C561" s="33">
        <v>6058</v>
      </c>
      <c r="D561" s="34" t="s">
        <v>199</v>
      </c>
      <c r="E561" s="15">
        <f>[1]Arkusz8!N561</f>
        <v>108672</v>
      </c>
      <c r="F561" s="16">
        <f>[1]Arkusz8!I561</f>
        <v>0</v>
      </c>
      <c r="G561" s="38"/>
      <c r="H561" s="202"/>
      <c r="I561" s="15">
        <f t="shared" si="49"/>
        <v>0</v>
      </c>
      <c r="J561" s="16">
        <f>[1]Arkusz6!M556</f>
        <v>108672</v>
      </c>
      <c r="K561" s="39"/>
      <c r="L561" s="39"/>
      <c r="M561" s="15">
        <f t="shared" si="50"/>
        <v>108672</v>
      </c>
      <c r="N561" s="15">
        <f t="shared" si="51"/>
        <v>108672</v>
      </c>
    </row>
    <row r="562" spans="1:15" ht="15" x14ac:dyDescent="0.25">
      <c r="A562" s="106"/>
      <c r="B562" s="59"/>
      <c r="C562" s="33">
        <v>6059</v>
      </c>
      <c r="D562" s="34" t="s">
        <v>199</v>
      </c>
      <c r="E562" s="15">
        <f>[1]Arkusz8!N562</f>
        <v>58412.090000000011</v>
      </c>
      <c r="F562" s="16">
        <f>[1]Arkusz8!I562</f>
        <v>0</v>
      </c>
      <c r="G562" s="38"/>
      <c r="H562" s="202"/>
      <c r="I562" s="15">
        <f t="shared" si="49"/>
        <v>0</v>
      </c>
      <c r="J562" s="16">
        <f>[1]Arkusz6!M557</f>
        <v>58412.090000000011</v>
      </c>
      <c r="K562" s="39"/>
      <c r="L562" s="39"/>
      <c r="M562" s="15">
        <f t="shared" si="50"/>
        <v>58412.090000000011</v>
      </c>
      <c r="N562" s="15">
        <f t="shared" si="51"/>
        <v>58412.090000000011</v>
      </c>
    </row>
    <row r="563" spans="1:15" ht="15" x14ac:dyDescent="0.25">
      <c r="A563" s="31"/>
      <c r="B563" s="91"/>
      <c r="C563" s="33"/>
      <c r="D563" s="34"/>
      <c r="E563" s="15"/>
      <c r="F563" s="16"/>
      <c r="G563" s="38"/>
      <c r="H563" s="202"/>
      <c r="I563" s="15"/>
      <c r="J563" s="16"/>
      <c r="K563" s="39"/>
      <c r="L563" s="39"/>
      <c r="M563" s="15"/>
      <c r="N563" s="15"/>
    </row>
    <row r="564" spans="1:15" ht="15" thickBot="1" x14ac:dyDescent="0.25">
      <c r="A564" s="83">
        <v>926</v>
      </c>
      <c r="B564" s="118"/>
      <c r="C564" s="114"/>
      <c r="D564" s="273" t="s">
        <v>210</v>
      </c>
      <c r="E564" s="15">
        <f>[1]Arkusz8!N564</f>
        <v>176000</v>
      </c>
      <c r="F564" s="16">
        <f>[1]Arkusz8!I564</f>
        <v>126000</v>
      </c>
      <c r="G564" s="17">
        <f t="shared" ref="G564:H564" si="55">G568</f>
        <v>0</v>
      </c>
      <c r="H564" s="18">
        <f t="shared" si="55"/>
        <v>0</v>
      </c>
      <c r="I564" s="15">
        <f t="shared" si="49"/>
        <v>126000</v>
      </c>
      <c r="J564" s="16">
        <f>[1]Arkusz6!M559</f>
        <v>50000</v>
      </c>
      <c r="K564" s="17">
        <f>K568+K565</f>
        <v>0</v>
      </c>
      <c r="L564" s="17">
        <f>L568+L565</f>
        <v>0</v>
      </c>
      <c r="M564" s="15">
        <f t="shared" si="50"/>
        <v>50000</v>
      </c>
      <c r="N564" s="15">
        <f t="shared" si="51"/>
        <v>176000</v>
      </c>
    </row>
    <row r="565" spans="1:15" ht="15.75" thickTop="1" thickBot="1" x14ac:dyDescent="0.25">
      <c r="A565" s="274"/>
      <c r="B565" s="275">
        <v>92601</v>
      </c>
      <c r="C565" s="276"/>
      <c r="D565" s="277" t="s">
        <v>211</v>
      </c>
      <c r="E565" s="15">
        <f>[1]Arkusz8!N565</f>
        <v>50000</v>
      </c>
      <c r="F565" s="16">
        <f>[1]Arkusz8!I565</f>
        <v>0</v>
      </c>
      <c r="G565" s="278"/>
      <c r="H565" s="278"/>
      <c r="I565" s="15">
        <f t="shared" si="49"/>
        <v>0</v>
      </c>
      <c r="J565" s="16">
        <f>[1]Arkusz6!M560</f>
        <v>50000</v>
      </c>
      <c r="K565" s="278">
        <f>SUM(K566)</f>
        <v>0</v>
      </c>
      <c r="L565" s="278">
        <f>SUM(L566)</f>
        <v>0</v>
      </c>
      <c r="M565" s="15">
        <f t="shared" si="50"/>
        <v>50000</v>
      </c>
      <c r="N565" s="15">
        <f t="shared" si="51"/>
        <v>50000</v>
      </c>
    </row>
    <row r="566" spans="1:15" ht="15" x14ac:dyDescent="0.25">
      <c r="A566" s="106"/>
      <c r="B566" s="58"/>
      <c r="C566" s="58">
        <v>6050</v>
      </c>
      <c r="D566" s="60" t="s">
        <v>199</v>
      </c>
      <c r="E566" s="15">
        <f>[1]Arkusz8!N566</f>
        <v>50000</v>
      </c>
      <c r="F566" s="16">
        <f>[1]Arkusz8!I566</f>
        <v>0</v>
      </c>
      <c r="G566" s="61"/>
      <c r="H566" s="206"/>
      <c r="I566" s="15">
        <f t="shared" si="49"/>
        <v>0</v>
      </c>
      <c r="J566" s="16">
        <f>[1]Arkusz6!M561</f>
        <v>50000</v>
      </c>
      <c r="K566" s="62"/>
      <c r="L566" s="62"/>
      <c r="M566" s="15">
        <f t="shared" si="50"/>
        <v>50000</v>
      </c>
      <c r="N566" s="15">
        <f t="shared" si="51"/>
        <v>50000</v>
      </c>
    </row>
    <row r="567" spans="1:15" ht="14.25" x14ac:dyDescent="0.2">
      <c r="A567" s="100"/>
      <c r="B567" s="170"/>
      <c r="C567" s="171"/>
      <c r="D567" s="279"/>
      <c r="E567" s="15"/>
      <c r="F567" s="16"/>
      <c r="G567" s="103"/>
      <c r="H567" s="103"/>
      <c r="I567" s="15"/>
      <c r="J567" s="16"/>
      <c r="K567" s="103"/>
      <c r="L567" s="103"/>
      <c r="M567" s="15"/>
      <c r="N567" s="15"/>
    </row>
    <row r="568" spans="1:15" ht="15.75" thickBot="1" x14ac:dyDescent="0.3">
      <c r="A568" s="116"/>
      <c r="B568" s="154">
        <v>92695</v>
      </c>
      <c r="C568" s="21"/>
      <c r="D568" s="22" t="s">
        <v>178</v>
      </c>
      <c r="E568" s="15">
        <f>[1]Arkusz8!N568</f>
        <v>126000</v>
      </c>
      <c r="F568" s="16">
        <f>[1]Arkusz8!I568</f>
        <v>126000</v>
      </c>
      <c r="G568" s="23"/>
      <c r="H568" s="215"/>
      <c r="I568" s="66">
        <f t="shared" si="49"/>
        <v>126000</v>
      </c>
      <c r="J568" s="16">
        <f>[1]Arkusz6!M563</f>
        <v>0</v>
      </c>
      <c r="K568" s="24"/>
      <c r="L568" s="24"/>
      <c r="M568" s="15">
        <f t="shared" si="50"/>
        <v>0</v>
      </c>
      <c r="N568" s="15">
        <f t="shared" si="51"/>
        <v>126000</v>
      </c>
    </row>
    <row r="569" spans="1:15" ht="39" x14ac:dyDescent="0.25">
      <c r="A569" s="31"/>
      <c r="B569" s="32"/>
      <c r="C569" s="47">
        <v>2360</v>
      </c>
      <c r="D569" s="247" t="s">
        <v>190</v>
      </c>
      <c r="E569" s="15">
        <f>[1]Arkusz8!N569</f>
        <v>126000</v>
      </c>
      <c r="F569" s="16">
        <f>[1]Arkusz8!I569</f>
        <v>126000</v>
      </c>
      <c r="G569" s="38"/>
      <c r="H569" s="202"/>
      <c r="I569" s="15">
        <f t="shared" si="49"/>
        <v>126000</v>
      </c>
      <c r="J569" s="16">
        <f>[1]Arkusz6!M564</f>
        <v>0</v>
      </c>
      <c r="K569" s="39"/>
      <c r="L569" s="39"/>
      <c r="M569" s="15">
        <f t="shared" si="50"/>
        <v>0</v>
      </c>
      <c r="N569" s="15">
        <f t="shared" si="51"/>
        <v>126000</v>
      </c>
    </row>
    <row r="570" spans="1:15" ht="15.75" thickBot="1" x14ac:dyDescent="0.3">
      <c r="A570" s="201"/>
      <c r="B570" s="197"/>
      <c r="C570" s="33"/>
      <c r="D570" s="34"/>
      <c r="E570" s="15"/>
      <c r="F570" s="16"/>
      <c r="G570" s="52"/>
      <c r="H570" s="203"/>
      <c r="I570" s="218"/>
      <c r="J570" s="16"/>
      <c r="K570" s="53"/>
      <c r="L570" s="53"/>
      <c r="M570" s="218"/>
      <c r="N570" s="218"/>
    </row>
    <row r="571" spans="1:15" ht="16.5" thickBot="1" x14ac:dyDescent="0.3">
      <c r="A571" s="280"/>
      <c r="B571" s="281"/>
      <c r="C571" s="282"/>
      <c r="D571" s="283" t="s">
        <v>212</v>
      </c>
      <c r="E571" s="15">
        <f>[1]Arkusz8!N571</f>
        <v>18723716.100000001</v>
      </c>
      <c r="F571" s="16">
        <f>[1]Arkusz8!I571</f>
        <v>14823662.01</v>
      </c>
      <c r="G571" s="284">
        <f>G10+G34+G39+G55+G62+G67+G120+G125+G157+G162+G314+G334+G449+G493+G535+G564+G170+G422</f>
        <v>39898.080000000002</v>
      </c>
      <c r="H571" s="285">
        <f>H10+H34+H39+H55+H62+H67+H120+H125+H157+H162+H314+H334+H449+H493+H535+H564+H170</f>
        <v>39898.080000000009</v>
      </c>
      <c r="I571" s="286">
        <f t="shared" si="49"/>
        <v>14823662.01</v>
      </c>
      <c r="J571" s="16">
        <f>[1]Arkusz6!M566</f>
        <v>3900054.0900000003</v>
      </c>
      <c r="K571" s="287">
        <f>K10+K34+K39+K55+K62+K67+K120+K125+K157+K162+K314+K334+K449+K493+K535+K564+K170</f>
        <v>0</v>
      </c>
      <c r="L571" s="287">
        <f>L10+L34+L39+L55+L62+L67+L120+L125+L157+L162+L314+L334+L449+L493+L535+L564+L170</f>
        <v>0</v>
      </c>
      <c r="M571" s="286">
        <f t="shared" si="50"/>
        <v>3900054.0900000003</v>
      </c>
      <c r="N571" s="288">
        <f t="shared" si="51"/>
        <v>18723716.100000001</v>
      </c>
    </row>
    <row r="572" spans="1:15" ht="15.75" x14ac:dyDescent="0.25">
      <c r="A572" s="289"/>
      <c r="B572" s="7"/>
      <c r="C572" s="290"/>
      <c r="D572" s="291" t="s">
        <v>213</v>
      </c>
      <c r="E572" s="15">
        <v>10326236.99</v>
      </c>
      <c r="F572" s="16">
        <v>10326236.99</v>
      </c>
      <c r="G572" s="292"/>
      <c r="H572" s="293"/>
      <c r="I572" s="294">
        <f>I573+I574</f>
        <v>10327974.289999999</v>
      </c>
      <c r="J572" s="16">
        <f>[1]Arkusz6!M567</f>
        <v>0</v>
      </c>
      <c r="K572" s="295"/>
      <c r="L572" s="295"/>
      <c r="M572" s="66">
        <f t="shared" si="50"/>
        <v>0</v>
      </c>
      <c r="N572" s="66">
        <f t="shared" si="51"/>
        <v>10327974.289999999</v>
      </c>
    </row>
    <row r="573" spans="1:15" ht="15.75" x14ac:dyDescent="0.25">
      <c r="A573" s="289"/>
      <c r="B573" s="7"/>
      <c r="C573" s="290"/>
      <c r="D573" s="296" t="s">
        <v>214</v>
      </c>
      <c r="E573" s="15">
        <f>[1]Arkusz8!N573</f>
        <v>6257149.1700000009</v>
      </c>
      <c r="F573" s="16">
        <f>[1]Arkusz8!I573</f>
        <v>6257149.1700000009</v>
      </c>
      <c r="G573" s="297"/>
      <c r="H573" s="298"/>
      <c r="I573" s="299">
        <f>I44+I69+I70+I71+I84+I85+I86+I87+I88+I131+I132+I176+I177+I178+I179+I180+I200+I201+I202+I203+I217+I218+I219+I220+I221+I239+I240+I241+I242+I258+I259+I260+I261+I275+I276+I277+I278+I298+I299+I300+I301+I322+I357+I358+I359+I360+I361+I392+I393+I394+I395+I412+I413+I414+I452+I453+I454+I455+I471+I472+I473+I474+I538+I552+I553+I90+I271+I27+I28+I29+I341+I342</f>
        <v>6250504.8799999999</v>
      </c>
      <c r="J573" s="16">
        <f>[1]Arkusz6!M568</f>
        <v>0</v>
      </c>
      <c r="K573" s="300"/>
      <c r="L573" s="300"/>
      <c r="M573" s="15">
        <f t="shared" si="50"/>
        <v>0</v>
      </c>
      <c r="N573" s="15">
        <f t="shared" si="51"/>
        <v>6250504.8799999999</v>
      </c>
    </row>
    <row r="574" spans="1:15" ht="15.75" x14ac:dyDescent="0.25">
      <c r="A574" s="289"/>
      <c r="B574" s="7"/>
      <c r="C574" s="290"/>
      <c r="D574" s="296" t="s">
        <v>215</v>
      </c>
      <c r="E574" s="15">
        <f>[1]Arkusz8!N574</f>
        <v>4066850.8200000003</v>
      </c>
      <c r="F574" s="16">
        <f>[1]Arkusz8!I574</f>
        <v>4066850.8200000003</v>
      </c>
      <c r="G574" s="38"/>
      <c r="H574" s="202"/>
      <c r="I574" s="16">
        <f>I36+I37+I45+I46+I47+I57+I58+I65+I78+I79+I91+I92+I93+I94+I95+I96+I97+I98+I99+I100+I101+I102+I103+I105+I106+I110+I111+I115+I117+I122+I123+I133+I134+I135+I136+I137+I138+I139+I140+I141+I142+I147+I148+I153+I155+I165+I181+I182+I183+I184+I185+I186+I187+I188+I189+I190+I191+I192+I204+I205+I206+I207+I208+I209+I210+I211+I222+I224+I225+I226+I227+I228+I229+I230+I232+I231+I243+I244+I245+I246+I247+I248+I249++I250+I251+I252+I253+I262+I263+I264+I265+I266+I267+I268+I269+I337+I279+I280+I281+I282+I283+I284+I285+I286+I287+I288+I289+I292+I293+I294+I302+I303+I304+I305+I306+I307+I308+I309+I327+I312+I316+I317+I318+I319+I323+I324+I325+I326+I328+I329+I330+I332+I343+I346+I347+I349+I350+I348+I19+I48+I420+I89+I168+I362+I363+I364+I365+I366+I367+I368+I369+I370+I372+I373+I378+I377+I385+I396+I397+I398+I399+I400+I401+I402+I403+I404+I405+I406+I407+I408+I409+I415+I456+I457+I458+I459+I460+I461+I462+I463+I464+I475+I477+I478+I479+I480+I481+I482+I483+I484+I485+I488+I499+I500+I504+I511+I515+I519+I520+I529+I530+I531+I539+I540+I541+I542+I543+I554+I555+I556+I557+I558+I559+I80+I146+I193+I270+I505+I508+I509+I510+I514+I532+I223+I371+I354+I331+I116+I59+I104+I16+I518+I521+I151+I152+I154+I30+I31+I32+I164+I549+I143+I476</f>
        <v>4077469.41</v>
      </c>
      <c r="J574" s="16">
        <f>[1]Arkusz6!M569</f>
        <v>0</v>
      </c>
      <c r="K574" s="39"/>
      <c r="L574" s="39"/>
      <c r="M574" s="15">
        <f t="shared" si="50"/>
        <v>0</v>
      </c>
      <c r="N574" s="15">
        <f t="shared" si="51"/>
        <v>4077469.41</v>
      </c>
      <c r="O574" s="6"/>
    </row>
    <row r="575" spans="1:15" ht="15.75" x14ac:dyDescent="0.25">
      <c r="A575" s="289"/>
      <c r="B575" s="7"/>
      <c r="C575" s="290"/>
      <c r="D575" s="301" t="s">
        <v>216</v>
      </c>
      <c r="E575" s="15">
        <f>[1]Arkusz8!N575</f>
        <v>1786151.83</v>
      </c>
      <c r="F575" s="16">
        <f>[1]Arkusz8!I575</f>
        <v>1786151.83</v>
      </c>
      <c r="G575" s="297"/>
      <c r="H575" s="298"/>
      <c r="I575" s="299">
        <f>I13+I53+I174+I198+I215+I237+I491+I496+I537+I546+I569+I64+I497+I498</f>
        <v>1786151.83</v>
      </c>
      <c r="J575" s="16">
        <f>[1]Arkusz6!M570</f>
        <v>0</v>
      </c>
      <c r="K575" s="300"/>
      <c r="L575" s="300"/>
      <c r="M575" s="15">
        <f t="shared" si="50"/>
        <v>0</v>
      </c>
      <c r="N575" s="15">
        <f t="shared" si="51"/>
        <v>1786151.83</v>
      </c>
    </row>
    <row r="576" spans="1:15" ht="15.75" x14ac:dyDescent="0.25">
      <c r="A576" s="289"/>
      <c r="B576" s="7"/>
      <c r="C576" s="290"/>
      <c r="D576" s="301" t="s">
        <v>217</v>
      </c>
      <c r="E576" s="15">
        <f>[1]Arkusz8!N576</f>
        <v>2432570</v>
      </c>
      <c r="F576" s="16">
        <f>[1]Arkusz8!I576</f>
        <v>2432570</v>
      </c>
      <c r="G576" s="297"/>
      <c r="H576" s="298"/>
      <c r="I576" s="299">
        <f>I83+I114+I130+I175+I199+I216+I238+I256+I257+I274+I297+I355+I356+I381+I384+I388+I391+I451+I470+I77+I340+I418+I467+I419</f>
        <v>2430832.7000000002</v>
      </c>
      <c r="J576" s="16">
        <f>[1]Arkusz6!M571</f>
        <v>0</v>
      </c>
      <c r="K576" s="300"/>
      <c r="L576" s="300"/>
      <c r="M576" s="15">
        <f t="shared" si="50"/>
        <v>0</v>
      </c>
      <c r="N576" s="15">
        <f t="shared" si="51"/>
        <v>2430832.7000000002</v>
      </c>
    </row>
    <row r="577" spans="1:15" ht="24.75" x14ac:dyDescent="0.25">
      <c r="A577" s="289"/>
      <c r="B577" s="7"/>
      <c r="C577" s="290"/>
      <c r="D577" s="301" t="s">
        <v>218</v>
      </c>
      <c r="E577" s="15">
        <f>[1]Arkusz8!N577</f>
        <v>302336.38</v>
      </c>
      <c r="F577" s="16">
        <f>[1]Arkusz8!I577</f>
        <v>135252.28999999998</v>
      </c>
      <c r="G577" s="297"/>
      <c r="H577" s="298"/>
      <c r="I577" s="299">
        <f>I424+I425+I426+I427+I428+I429+I430+I431+I432+I433+I434+I435+I436+I437+I438+I439+I440+I441+I442+I443+I444+I445+I446+I447</f>
        <v>135252.28999999998</v>
      </c>
      <c r="J577" s="16">
        <f>[1]Arkusz6!M572</f>
        <v>167084.09000000003</v>
      </c>
      <c r="K577" s="300"/>
      <c r="L577" s="300"/>
      <c r="M577" s="15">
        <f>M562+M561</f>
        <v>167084.09000000003</v>
      </c>
      <c r="N577" s="15">
        <f t="shared" si="51"/>
        <v>302336.38</v>
      </c>
      <c r="O577" s="6" t="e">
        <f>F13+F19+F36+F37+F45+F46+F47+F48+F53+F57+F58+#REF!+F65+F78+#REF!+F89+F91+F92+F93+F94+F95+F96++F97+F98+F99+F100+F101+F102+F103+F106++F110+F111+F115+#REF!+F117+F122+F123+F133+F136+F137+F138+F139+F140+F141+F142+#REF!+F147+F148+F153+F155+#REF!+F168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#REF!+F316+F317+F319+F323+F324+F325+F326+F328+F329+F330+F332+#REF!+#REF!+#REF!+#REF!+#REF!+#REF!+#REF!+#REF!+#REF!+#REF!+#REF!+#REF!+#REF!+#REF!+F385+#REF!+#REF!+#REF!+#REF!+#REF!+#REF!+#REF!+#REF!+#REF!+#REF!+#REF!+#REF!+#REF!+#REF!+#REF!+F420+#REF!+#REF!+#REF!+#REF!+#REF!+#REF!+#REF!+#REF!+#REF!+#REF!+#REF!+#REF!+#REF!+#REF!+#REF!+#REF!+#REF!+#REF!+F499+F500+F504+#REF!+F511+F515+F519+F520+#REF!+F529+F530+F531+F539+F540+F541+F542+F543</f>
        <v>#REF!</v>
      </c>
    </row>
    <row r="578" spans="1:15" ht="15.75" x14ac:dyDescent="0.25">
      <c r="A578" s="289"/>
      <c r="B578" s="7"/>
      <c r="C578" s="290"/>
      <c r="D578" s="301" t="s">
        <v>219</v>
      </c>
      <c r="E578" s="15">
        <f>[1]Arkusz8!N578</f>
        <v>143450.9</v>
      </c>
      <c r="F578" s="16">
        <f>[1]Arkusz8!I578</f>
        <v>143450.9</v>
      </c>
      <c r="G578" s="297"/>
      <c r="H578" s="298"/>
      <c r="I578" s="299">
        <f>I160</f>
        <v>143450.9</v>
      </c>
      <c r="J578" s="16">
        <f>[1]Arkusz6!M573</f>
        <v>0</v>
      </c>
      <c r="K578" s="300"/>
      <c r="L578" s="300"/>
      <c r="M578" s="15">
        <f t="shared" si="50"/>
        <v>0</v>
      </c>
      <c r="N578" s="15">
        <f t="shared" si="51"/>
        <v>143450.9</v>
      </c>
    </row>
    <row r="579" spans="1:15" ht="15.75" x14ac:dyDescent="0.25">
      <c r="A579" s="289"/>
      <c r="B579" s="7"/>
      <c r="C579" s="290"/>
      <c r="D579" s="301" t="s">
        <v>220</v>
      </c>
      <c r="E579" s="15">
        <f>[1]Arkusz8!N579</f>
        <v>141818.23000000001</v>
      </c>
      <c r="F579" s="16">
        <f>[1]Arkusz8!I579</f>
        <v>141818.23000000001</v>
      </c>
      <c r="G579" s="297"/>
      <c r="H579" s="298"/>
      <c r="I579" s="299">
        <f>I332+I330+I329+I328+I326+I325+I324+I323+I322+I327+I331</f>
        <v>141818.23000000001</v>
      </c>
      <c r="J579" s="16">
        <f>[1]Arkusz6!M574</f>
        <v>0</v>
      </c>
      <c r="K579" s="300"/>
      <c r="L579" s="300"/>
      <c r="M579" s="15">
        <f t="shared" si="50"/>
        <v>0</v>
      </c>
      <c r="N579" s="15">
        <f t="shared" si="51"/>
        <v>141818.23000000001</v>
      </c>
    </row>
    <row r="580" spans="1:15" ht="15.75" x14ac:dyDescent="0.25">
      <c r="A580" s="289"/>
      <c r="B580" s="7"/>
      <c r="C580" s="290"/>
      <c r="D580" s="301" t="s">
        <v>221</v>
      </c>
      <c r="E580" s="15">
        <f>[1]Arkusz8!N580</f>
        <v>2500</v>
      </c>
      <c r="F580" s="16">
        <f>[1]Arkusz8!I580</f>
        <v>2500</v>
      </c>
      <c r="G580" s="297"/>
      <c r="H580" s="298"/>
      <c r="I580" s="299">
        <f>I319+I317+I316+I318</f>
        <v>2500</v>
      </c>
      <c r="J580" s="16">
        <f>[1]Arkusz6!M575</f>
        <v>0</v>
      </c>
      <c r="K580" s="300"/>
      <c r="L580" s="300"/>
      <c r="M580" s="15">
        <f t="shared" si="50"/>
        <v>0</v>
      </c>
      <c r="N580" s="15">
        <f t="shared" si="51"/>
        <v>2500</v>
      </c>
    </row>
    <row r="581" spans="1:15" ht="24.75" x14ac:dyDescent="0.25">
      <c r="A581" s="289"/>
      <c r="B581" s="7"/>
      <c r="C581" s="290"/>
      <c r="D581" s="302" t="s">
        <v>222</v>
      </c>
      <c r="E581" s="15">
        <f>[1]Arkusz8!N581</f>
        <v>1940993.12</v>
      </c>
      <c r="F581" s="16">
        <f>[1]Arkusz8!I581</f>
        <v>1940993.12</v>
      </c>
      <c r="G581" s="38"/>
      <c r="H581" s="202"/>
      <c r="I581" s="16">
        <f>I69+I70+I71+I122+I123+I355+I356+I357+I358+I359+I360+I361+I362+I363+I364+I365+I366+I367++I368+I369+I370+I372+I373+I377+I27+I28+I29+I30+I31+I32+I419</f>
        <v>1940993.12</v>
      </c>
      <c r="J581" s="16">
        <f>[1]Arkusz6!M576</f>
        <v>0</v>
      </c>
      <c r="K581" s="39"/>
      <c r="L581" s="39"/>
      <c r="M581" s="15">
        <f t="shared" si="50"/>
        <v>0</v>
      </c>
      <c r="N581" s="15">
        <f t="shared" si="51"/>
        <v>1940993.12</v>
      </c>
    </row>
    <row r="582" spans="1:15" ht="24.75" x14ac:dyDescent="0.25">
      <c r="A582" s="289"/>
      <c r="B582" s="7"/>
      <c r="C582" s="290"/>
      <c r="D582" s="302" t="s">
        <v>223</v>
      </c>
      <c r="E582" s="15">
        <f>[1]Arkusz8!N582</f>
        <v>350169</v>
      </c>
      <c r="F582" s="16">
        <f>[1]Arkusz8!I582</f>
        <v>54419</v>
      </c>
      <c r="G582" s="297"/>
      <c r="H582" s="298"/>
      <c r="I582" s="299">
        <f>I471+I472+I473+I474+I480+I485+I476</f>
        <v>54419</v>
      </c>
      <c r="J582" s="16">
        <f>[1]Arkusz6!M577</f>
        <v>295750</v>
      </c>
      <c r="K582" s="300"/>
      <c r="L582" s="300"/>
      <c r="M582" s="15">
        <f>M22+M24</f>
        <v>295750</v>
      </c>
      <c r="N582" s="15">
        <f t="shared" si="51"/>
        <v>350169</v>
      </c>
    </row>
    <row r="583" spans="1:15" ht="15.75" x14ac:dyDescent="0.25">
      <c r="A583" s="289"/>
      <c r="B583" s="7"/>
      <c r="C583" s="290"/>
      <c r="D583" s="303" t="s">
        <v>224</v>
      </c>
      <c r="E583" s="15">
        <f>[1]Arkusz8!N583</f>
        <v>83200</v>
      </c>
      <c r="F583" s="16">
        <f>[1]Arkusz8!I583</f>
        <v>0</v>
      </c>
      <c r="G583" s="304"/>
      <c r="H583" s="305"/>
      <c r="I583" s="15">
        <f t="shared" si="49"/>
        <v>0</v>
      </c>
      <c r="J583" s="16">
        <f>[1]Arkusz6!M578</f>
        <v>83200</v>
      </c>
      <c r="K583" s="173"/>
      <c r="L583" s="173"/>
      <c r="M583" s="15">
        <f t="shared" si="50"/>
        <v>83200</v>
      </c>
      <c r="N583" s="15">
        <f t="shared" si="51"/>
        <v>83200</v>
      </c>
    </row>
    <row r="584" spans="1:15" x14ac:dyDescent="0.2">
      <c r="D584" s="306"/>
      <c r="E584" s="307"/>
    </row>
    <row r="585" spans="1:15" x14ac:dyDescent="0.2">
      <c r="D585" s="306" t="s">
        <v>225</v>
      </c>
      <c r="E585" s="308"/>
      <c r="L585" s="323" t="s">
        <v>228</v>
      </c>
      <c r="M585" s="324"/>
    </row>
    <row r="586" spans="1:15" x14ac:dyDescent="0.2">
      <c r="D586" s="306" t="s">
        <v>226</v>
      </c>
      <c r="E586" s="308"/>
      <c r="L586" s="323" t="s">
        <v>229</v>
      </c>
      <c r="M586" s="324"/>
    </row>
    <row r="587" spans="1:15" x14ac:dyDescent="0.2">
      <c r="D587" s="306" t="s">
        <v>227</v>
      </c>
      <c r="E587" s="308"/>
    </row>
    <row r="588" spans="1:15" x14ac:dyDescent="0.2">
      <c r="D588" s="7"/>
      <c r="E588" s="308"/>
    </row>
    <row r="589" spans="1:15" x14ac:dyDescent="0.2">
      <c r="C589" s="1"/>
      <c r="D589" s="7"/>
      <c r="E589" s="308"/>
      <c r="F589" s="1"/>
      <c r="G589" s="1"/>
      <c r="H589" s="1"/>
      <c r="J589" s="1"/>
      <c r="K589" s="1"/>
      <c r="L589" s="1"/>
    </row>
    <row r="590" spans="1:15" x14ac:dyDescent="0.2">
      <c r="C590" s="1"/>
      <c r="D590" s="7"/>
      <c r="E590" s="308"/>
      <c r="F590" s="1"/>
      <c r="G590" s="1"/>
      <c r="H590" s="1"/>
      <c r="J590" s="1"/>
      <c r="K590" s="1"/>
      <c r="L590" s="1"/>
    </row>
    <row r="591" spans="1:15" x14ac:dyDescent="0.2">
      <c r="C591" s="1"/>
      <c r="D591" s="7"/>
      <c r="E591" s="308"/>
      <c r="F591" s="1"/>
      <c r="G591" s="1"/>
      <c r="H591" s="1"/>
      <c r="J591" s="1"/>
      <c r="K591" s="1"/>
      <c r="L591" s="1"/>
    </row>
    <row r="592" spans="1:15" x14ac:dyDescent="0.2">
      <c r="C592" s="1"/>
      <c r="D592" s="7"/>
      <c r="E592" s="308"/>
      <c r="F592" s="1"/>
      <c r="G592" s="1"/>
      <c r="H592" s="1"/>
      <c r="J592" s="1"/>
      <c r="K592" s="1"/>
      <c r="L592" s="1"/>
    </row>
  </sheetData>
  <mergeCells count="8">
    <mergeCell ref="A7:A9"/>
    <mergeCell ref="B7:B9"/>
    <mergeCell ref="C7:C9"/>
    <mergeCell ref="D7:D9"/>
    <mergeCell ref="E7:N7"/>
    <mergeCell ref="E8:E9"/>
    <mergeCell ref="F8:M8"/>
    <mergeCell ref="N8:N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</dc:creator>
  <cp:lastModifiedBy>Basia</cp:lastModifiedBy>
  <dcterms:created xsi:type="dcterms:W3CDTF">2013-11-26T08:36:22Z</dcterms:created>
  <dcterms:modified xsi:type="dcterms:W3CDTF">2013-12-02T10:49:27Z</dcterms:modified>
</cp:coreProperties>
</file>