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075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M228" i="1" l="1"/>
  <c r="J228" i="1"/>
  <c r="F228" i="1"/>
  <c r="I228" i="1" s="1"/>
  <c r="N228" i="1" s="1"/>
  <c r="E228" i="1"/>
  <c r="J227" i="1"/>
  <c r="F227" i="1"/>
  <c r="E227" i="1"/>
  <c r="J226" i="1"/>
  <c r="I226" i="1"/>
  <c r="F226" i="1"/>
  <c r="E226" i="1"/>
  <c r="J225" i="1"/>
  <c r="M225" i="1" s="1"/>
  <c r="F225" i="1"/>
  <c r="E225" i="1"/>
  <c r="J224" i="1"/>
  <c r="F224" i="1"/>
  <c r="E224" i="1"/>
  <c r="J223" i="1"/>
  <c r="F223" i="1"/>
  <c r="E223" i="1"/>
  <c r="M221" i="1"/>
  <c r="J221" i="1"/>
  <c r="F221" i="1"/>
  <c r="I221" i="1" s="1"/>
  <c r="E221" i="1"/>
  <c r="L220" i="1"/>
  <c r="L219" i="1" s="1"/>
  <c r="K220" i="1"/>
  <c r="M220" i="1" s="1"/>
  <c r="J220" i="1"/>
  <c r="H220" i="1"/>
  <c r="H219" i="1" s="1"/>
  <c r="G220" i="1"/>
  <c r="I220" i="1" s="1"/>
  <c r="F220" i="1"/>
  <c r="E220" i="1"/>
  <c r="K219" i="1"/>
  <c r="M219" i="1" s="1"/>
  <c r="J219" i="1"/>
  <c r="G219" i="1"/>
  <c r="F219" i="1"/>
  <c r="I219" i="1" s="1"/>
  <c r="E219" i="1"/>
  <c r="J217" i="1"/>
  <c r="M217" i="1" s="1"/>
  <c r="I217" i="1"/>
  <c r="N217" i="1" s="1"/>
  <c r="F217" i="1"/>
  <c r="E217" i="1"/>
  <c r="M216" i="1"/>
  <c r="L216" i="1"/>
  <c r="K216" i="1"/>
  <c r="J216" i="1"/>
  <c r="I216" i="1"/>
  <c r="N216" i="1" s="1"/>
  <c r="H216" i="1"/>
  <c r="G216" i="1"/>
  <c r="F216" i="1"/>
  <c r="E216" i="1"/>
  <c r="J214" i="1"/>
  <c r="M214" i="1" s="1"/>
  <c r="I214" i="1"/>
  <c r="F214" i="1"/>
  <c r="E214" i="1"/>
  <c r="M213" i="1"/>
  <c r="L213" i="1"/>
  <c r="K213" i="1"/>
  <c r="J213" i="1"/>
  <c r="I213" i="1"/>
  <c r="N213" i="1" s="1"/>
  <c r="H213" i="1"/>
  <c r="G213" i="1"/>
  <c r="F213" i="1"/>
  <c r="E213" i="1"/>
  <c r="M211" i="1"/>
  <c r="J211" i="1"/>
  <c r="I211" i="1"/>
  <c r="F211" i="1"/>
  <c r="E211" i="1"/>
  <c r="L210" i="1"/>
  <c r="K210" i="1"/>
  <c r="M210" i="1" s="1"/>
  <c r="J210" i="1"/>
  <c r="H210" i="1"/>
  <c r="G210" i="1"/>
  <c r="I210" i="1" s="1"/>
  <c r="N210" i="1" s="1"/>
  <c r="F210" i="1"/>
  <c r="E210" i="1"/>
  <c r="J208" i="1"/>
  <c r="M208" i="1" s="1"/>
  <c r="M227" i="1" s="1"/>
  <c r="I208" i="1"/>
  <c r="F208" i="1"/>
  <c r="E208" i="1"/>
  <c r="M207" i="1"/>
  <c r="J207" i="1"/>
  <c r="F207" i="1"/>
  <c r="I207" i="1" s="1"/>
  <c r="N207" i="1" s="1"/>
  <c r="E207" i="1"/>
  <c r="J206" i="1"/>
  <c r="M206" i="1" s="1"/>
  <c r="I206" i="1"/>
  <c r="F206" i="1"/>
  <c r="E206" i="1"/>
  <c r="M205" i="1"/>
  <c r="L205" i="1"/>
  <c r="K205" i="1"/>
  <c r="J205" i="1"/>
  <c r="I205" i="1"/>
  <c r="N205" i="1" s="1"/>
  <c r="H205" i="1"/>
  <c r="G205" i="1"/>
  <c r="F205" i="1"/>
  <c r="E205" i="1"/>
  <c r="L204" i="1"/>
  <c r="K204" i="1"/>
  <c r="M204" i="1" s="1"/>
  <c r="J204" i="1"/>
  <c r="H204" i="1"/>
  <c r="G204" i="1"/>
  <c r="I204" i="1" s="1"/>
  <c r="F204" i="1"/>
  <c r="E204" i="1"/>
  <c r="M202" i="1"/>
  <c r="J202" i="1"/>
  <c r="F202" i="1"/>
  <c r="I202" i="1" s="1"/>
  <c r="N202" i="1" s="1"/>
  <c r="E202" i="1"/>
  <c r="M199" i="1"/>
  <c r="L199" i="1"/>
  <c r="K199" i="1"/>
  <c r="J199" i="1"/>
  <c r="I199" i="1"/>
  <c r="N199" i="1" s="1"/>
  <c r="H199" i="1"/>
  <c r="G199" i="1"/>
  <c r="F199" i="1"/>
  <c r="E199" i="1"/>
  <c r="M197" i="1"/>
  <c r="J197" i="1"/>
  <c r="I197" i="1"/>
  <c r="F197" i="1"/>
  <c r="E197" i="1"/>
  <c r="J195" i="1"/>
  <c r="M195" i="1" s="1"/>
  <c r="H195" i="1"/>
  <c r="G195" i="1"/>
  <c r="F195" i="1"/>
  <c r="E195" i="1"/>
  <c r="J193" i="1"/>
  <c r="M193" i="1" s="1"/>
  <c r="I193" i="1"/>
  <c r="N193" i="1" s="1"/>
  <c r="F193" i="1"/>
  <c r="E193" i="1"/>
  <c r="M191" i="1"/>
  <c r="J191" i="1"/>
  <c r="F191" i="1"/>
  <c r="I191" i="1" s="1"/>
  <c r="N191" i="1" s="1"/>
  <c r="E191" i="1"/>
  <c r="L190" i="1"/>
  <c r="L189" i="1" s="1"/>
  <c r="K190" i="1"/>
  <c r="M190" i="1" s="1"/>
  <c r="J190" i="1"/>
  <c r="H190" i="1"/>
  <c r="H189" i="1" s="1"/>
  <c r="G190" i="1"/>
  <c r="I190" i="1" s="1"/>
  <c r="F190" i="1"/>
  <c r="E190" i="1"/>
  <c r="K189" i="1"/>
  <c r="M189" i="1" s="1"/>
  <c r="J189" i="1"/>
  <c r="G189" i="1"/>
  <c r="F189" i="1"/>
  <c r="I189" i="1" s="1"/>
  <c r="E189" i="1"/>
  <c r="J187" i="1"/>
  <c r="M187" i="1" s="1"/>
  <c r="I187" i="1"/>
  <c r="N187" i="1" s="1"/>
  <c r="F187" i="1"/>
  <c r="E187" i="1"/>
  <c r="M186" i="1"/>
  <c r="J186" i="1"/>
  <c r="F186" i="1"/>
  <c r="I186" i="1" s="1"/>
  <c r="E186" i="1"/>
  <c r="J185" i="1"/>
  <c r="M185" i="1" s="1"/>
  <c r="I185" i="1"/>
  <c r="H185" i="1"/>
  <c r="G185" i="1"/>
  <c r="F185" i="1"/>
  <c r="E185" i="1"/>
  <c r="M184" i="1"/>
  <c r="J184" i="1"/>
  <c r="H184" i="1"/>
  <c r="G184" i="1"/>
  <c r="I184" i="1" s="1"/>
  <c r="N184" i="1" s="1"/>
  <c r="F184" i="1"/>
  <c r="E184" i="1"/>
  <c r="J182" i="1"/>
  <c r="M182" i="1" s="1"/>
  <c r="I182" i="1"/>
  <c r="F182" i="1"/>
  <c r="E182" i="1"/>
  <c r="M180" i="1"/>
  <c r="J180" i="1"/>
  <c r="F180" i="1"/>
  <c r="I180" i="1" s="1"/>
  <c r="N180" i="1" s="1"/>
  <c r="E180" i="1"/>
  <c r="J177" i="1"/>
  <c r="M177" i="1" s="1"/>
  <c r="I177" i="1"/>
  <c r="F177" i="1"/>
  <c r="E177" i="1"/>
  <c r="M176" i="1"/>
  <c r="J176" i="1"/>
  <c r="H176" i="1"/>
  <c r="G176" i="1"/>
  <c r="F176" i="1"/>
  <c r="E176" i="1"/>
  <c r="N174" i="1"/>
  <c r="M174" i="1"/>
  <c r="J174" i="1"/>
  <c r="F174" i="1"/>
  <c r="I174" i="1" s="1"/>
  <c r="E174" i="1"/>
  <c r="L173" i="1"/>
  <c r="K173" i="1"/>
  <c r="M173" i="1" s="1"/>
  <c r="J173" i="1"/>
  <c r="H173" i="1"/>
  <c r="G173" i="1"/>
  <c r="I173" i="1" s="1"/>
  <c r="F173" i="1"/>
  <c r="E173" i="1"/>
  <c r="M171" i="1"/>
  <c r="J171" i="1"/>
  <c r="F171" i="1"/>
  <c r="I171" i="1" s="1"/>
  <c r="E171" i="1"/>
  <c r="M169" i="1"/>
  <c r="L169" i="1"/>
  <c r="K169" i="1"/>
  <c r="J169" i="1"/>
  <c r="I169" i="1"/>
  <c r="N169" i="1" s="1"/>
  <c r="H169" i="1"/>
  <c r="G169" i="1"/>
  <c r="F169" i="1"/>
  <c r="E169" i="1"/>
  <c r="M167" i="1"/>
  <c r="J167" i="1"/>
  <c r="I167" i="1"/>
  <c r="N167" i="1" s="1"/>
  <c r="F167" i="1"/>
  <c r="E167" i="1"/>
  <c r="M165" i="1"/>
  <c r="L165" i="1"/>
  <c r="K165" i="1"/>
  <c r="J165" i="1"/>
  <c r="I165" i="1"/>
  <c r="N165" i="1" s="1"/>
  <c r="H165" i="1"/>
  <c r="G165" i="1"/>
  <c r="F165" i="1"/>
  <c r="E165" i="1"/>
  <c r="M163" i="1"/>
  <c r="J163" i="1"/>
  <c r="I163" i="1"/>
  <c r="N163" i="1" s="1"/>
  <c r="F163" i="1"/>
  <c r="E163" i="1"/>
  <c r="L161" i="1"/>
  <c r="K161" i="1"/>
  <c r="M161" i="1" s="1"/>
  <c r="J161" i="1"/>
  <c r="H161" i="1"/>
  <c r="H146" i="1" s="1"/>
  <c r="G161" i="1"/>
  <c r="F161" i="1"/>
  <c r="E161" i="1"/>
  <c r="N159" i="1"/>
  <c r="M159" i="1"/>
  <c r="J159" i="1"/>
  <c r="F159" i="1"/>
  <c r="I159" i="1" s="1"/>
  <c r="E159" i="1"/>
  <c r="J157" i="1"/>
  <c r="M157" i="1" s="1"/>
  <c r="I157" i="1"/>
  <c r="N157" i="1" s="1"/>
  <c r="F157" i="1"/>
  <c r="E157" i="1"/>
  <c r="M154" i="1"/>
  <c r="L154" i="1"/>
  <c r="K154" i="1"/>
  <c r="J154" i="1"/>
  <c r="I154" i="1"/>
  <c r="N154" i="1" s="1"/>
  <c r="H154" i="1"/>
  <c r="G154" i="1"/>
  <c r="F154" i="1"/>
  <c r="E154" i="1"/>
  <c r="M151" i="1"/>
  <c r="J151" i="1"/>
  <c r="I151" i="1"/>
  <c r="F151" i="1"/>
  <c r="E151" i="1"/>
  <c r="L148" i="1"/>
  <c r="K148" i="1"/>
  <c r="J148" i="1"/>
  <c r="H148" i="1"/>
  <c r="G148" i="1"/>
  <c r="F148" i="1"/>
  <c r="E148" i="1"/>
  <c r="L146" i="1"/>
  <c r="J146" i="1"/>
  <c r="J144" i="1"/>
  <c r="M144" i="1" s="1"/>
  <c r="I144" i="1"/>
  <c r="N144" i="1" s="1"/>
  <c r="F144" i="1"/>
  <c r="E144" i="1"/>
  <c r="M143" i="1"/>
  <c r="L143" i="1"/>
  <c r="K143" i="1"/>
  <c r="J143" i="1"/>
  <c r="I143" i="1"/>
  <c r="N143" i="1" s="1"/>
  <c r="H143" i="1"/>
  <c r="G143" i="1"/>
  <c r="F143" i="1"/>
  <c r="E143" i="1"/>
  <c r="J141" i="1"/>
  <c r="M141" i="1" s="1"/>
  <c r="I141" i="1"/>
  <c r="N141" i="1" s="1"/>
  <c r="F141" i="1"/>
  <c r="E141" i="1"/>
  <c r="M140" i="1"/>
  <c r="J140" i="1"/>
  <c r="F140" i="1"/>
  <c r="I140" i="1" s="1"/>
  <c r="N140" i="1" s="1"/>
  <c r="E140" i="1"/>
  <c r="M139" i="1"/>
  <c r="L139" i="1"/>
  <c r="K139" i="1"/>
  <c r="J139" i="1"/>
  <c r="I139" i="1"/>
  <c r="N139" i="1" s="1"/>
  <c r="H139" i="1"/>
  <c r="G139" i="1"/>
  <c r="F139" i="1"/>
  <c r="E139" i="1"/>
  <c r="M137" i="1"/>
  <c r="J137" i="1"/>
  <c r="I137" i="1"/>
  <c r="N137" i="1" s="1"/>
  <c r="F137" i="1"/>
  <c r="E137" i="1"/>
  <c r="L136" i="1"/>
  <c r="L126" i="1" s="1"/>
  <c r="M126" i="1" s="1"/>
  <c r="K136" i="1"/>
  <c r="J136" i="1"/>
  <c r="H136" i="1"/>
  <c r="H126" i="1" s="1"/>
  <c r="G136" i="1"/>
  <c r="F136" i="1"/>
  <c r="E136" i="1"/>
  <c r="M134" i="1"/>
  <c r="J134" i="1"/>
  <c r="F134" i="1"/>
  <c r="I134" i="1" s="1"/>
  <c r="N134" i="1" s="1"/>
  <c r="E134" i="1"/>
  <c r="J133" i="1"/>
  <c r="M133" i="1" s="1"/>
  <c r="I133" i="1"/>
  <c r="F133" i="1"/>
  <c r="E133" i="1"/>
  <c r="L132" i="1"/>
  <c r="K132" i="1"/>
  <c r="J132" i="1"/>
  <c r="M132" i="1" s="1"/>
  <c r="H132" i="1"/>
  <c r="G132" i="1"/>
  <c r="F132" i="1"/>
  <c r="I132" i="1" s="1"/>
  <c r="N132" i="1" s="1"/>
  <c r="E132" i="1"/>
  <c r="J130" i="1"/>
  <c r="M130" i="1" s="1"/>
  <c r="I130" i="1"/>
  <c r="F130" i="1"/>
  <c r="E130" i="1"/>
  <c r="M127" i="1"/>
  <c r="L127" i="1"/>
  <c r="K127" i="1"/>
  <c r="J127" i="1"/>
  <c r="I127" i="1"/>
  <c r="N127" i="1" s="1"/>
  <c r="H127" i="1"/>
  <c r="G127" i="1"/>
  <c r="F127" i="1"/>
  <c r="E127" i="1"/>
  <c r="K126" i="1"/>
  <c r="J126" i="1"/>
  <c r="I126" i="1"/>
  <c r="G126" i="1"/>
  <c r="F126" i="1"/>
  <c r="E126" i="1"/>
  <c r="M124" i="1"/>
  <c r="J124" i="1"/>
  <c r="I124" i="1"/>
  <c r="N124" i="1" s="1"/>
  <c r="F124" i="1"/>
  <c r="E124" i="1"/>
  <c r="L123" i="1"/>
  <c r="M123" i="1" s="1"/>
  <c r="K123" i="1"/>
  <c r="J123" i="1"/>
  <c r="H123" i="1"/>
  <c r="I123" i="1" s="1"/>
  <c r="G123" i="1"/>
  <c r="F123" i="1"/>
  <c r="E123" i="1"/>
  <c r="M121" i="1"/>
  <c r="J121" i="1"/>
  <c r="F121" i="1"/>
  <c r="I121" i="1" s="1"/>
  <c r="N121" i="1" s="1"/>
  <c r="E121" i="1"/>
  <c r="L120" i="1"/>
  <c r="K120" i="1"/>
  <c r="J120" i="1"/>
  <c r="H120" i="1"/>
  <c r="G120" i="1"/>
  <c r="I120" i="1" s="1"/>
  <c r="F120" i="1"/>
  <c r="E120" i="1"/>
  <c r="M118" i="1"/>
  <c r="J118" i="1"/>
  <c r="F118" i="1"/>
  <c r="I118" i="1" s="1"/>
  <c r="N118" i="1" s="1"/>
  <c r="E118" i="1"/>
  <c r="L117" i="1"/>
  <c r="K117" i="1"/>
  <c r="M117" i="1" s="1"/>
  <c r="J117" i="1"/>
  <c r="H117" i="1"/>
  <c r="G117" i="1"/>
  <c r="F117" i="1"/>
  <c r="E117" i="1"/>
  <c r="M115" i="1"/>
  <c r="J115" i="1"/>
  <c r="F115" i="1"/>
  <c r="I115" i="1" s="1"/>
  <c r="E115" i="1"/>
  <c r="M114" i="1"/>
  <c r="L114" i="1"/>
  <c r="K114" i="1"/>
  <c r="J114" i="1"/>
  <c r="I114" i="1"/>
  <c r="N114" i="1" s="1"/>
  <c r="H114" i="1"/>
  <c r="G114" i="1"/>
  <c r="F114" i="1"/>
  <c r="E114" i="1"/>
  <c r="K113" i="1"/>
  <c r="J113" i="1"/>
  <c r="F113" i="1"/>
  <c r="E113" i="1"/>
  <c r="J111" i="1"/>
  <c r="M111" i="1" s="1"/>
  <c r="I111" i="1"/>
  <c r="F111" i="1"/>
  <c r="E111" i="1"/>
  <c r="M110" i="1"/>
  <c r="J110" i="1"/>
  <c r="F110" i="1"/>
  <c r="I110" i="1" s="1"/>
  <c r="E110" i="1"/>
  <c r="M109" i="1"/>
  <c r="L109" i="1"/>
  <c r="K109" i="1"/>
  <c r="J109" i="1"/>
  <c r="I109" i="1"/>
  <c r="N109" i="1" s="1"/>
  <c r="H109" i="1"/>
  <c r="G109" i="1"/>
  <c r="F109" i="1"/>
  <c r="E109" i="1"/>
  <c r="M107" i="1"/>
  <c r="J107" i="1"/>
  <c r="I107" i="1"/>
  <c r="N107" i="1" s="1"/>
  <c r="F107" i="1"/>
  <c r="E107" i="1"/>
  <c r="M105" i="1"/>
  <c r="J105" i="1"/>
  <c r="I105" i="1"/>
  <c r="F105" i="1"/>
  <c r="E105" i="1"/>
  <c r="M104" i="1"/>
  <c r="J104" i="1"/>
  <c r="I104" i="1"/>
  <c r="N104" i="1" s="1"/>
  <c r="F104" i="1"/>
  <c r="E104" i="1"/>
  <c r="J103" i="1"/>
  <c r="M103" i="1" s="1"/>
  <c r="I103" i="1"/>
  <c r="N103" i="1" s="1"/>
  <c r="F103" i="1"/>
  <c r="E103" i="1"/>
  <c r="M102" i="1"/>
  <c r="L102" i="1"/>
  <c r="K102" i="1"/>
  <c r="J102" i="1"/>
  <c r="I102" i="1"/>
  <c r="N102" i="1" s="1"/>
  <c r="H102" i="1"/>
  <c r="G102" i="1"/>
  <c r="G70" i="1" s="1"/>
  <c r="I70" i="1" s="1"/>
  <c r="F102" i="1"/>
  <c r="E102" i="1"/>
  <c r="J99" i="1"/>
  <c r="M99" i="1" s="1"/>
  <c r="I99" i="1"/>
  <c r="N99" i="1" s="1"/>
  <c r="F99" i="1"/>
  <c r="E99" i="1"/>
  <c r="M98" i="1"/>
  <c r="J98" i="1"/>
  <c r="F98" i="1"/>
  <c r="I98" i="1" s="1"/>
  <c r="E98" i="1"/>
  <c r="M97" i="1"/>
  <c r="J97" i="1"/>
  <c r="I97" i="1"/>
  <c r="F97" i="1"/>
  <c r="E97" i="1"/>
  <c r="M96" i="1"/>
  <c r="J96" i="1"/>
  <c r="I96" i="1"/>
  <c r="N96" i="1" s="1"/>
  <c r="F96" i="1"/>
  <c r="E96" i="1"/>
  <c r="J95" i="1"/>
  <c r="M95" i="1" s="1"/>
  <c r="I95" i="1"/>
  <c r="F95" i="1"/>
  <c r="E95" i="1"/>
  <c r="M94" i="1"/>
  <c r="J94" i="1"/>
  <c r="F94" i="1"/>
  <c r="I94" i="1" s="1"/>
  <c r="N94" i="1" s="1"/>
  <c r="E94" i="1"/>
  <c r="J93" i="1"/>
  <c r="M93" i="1" s="1"/>
  <c r="I93" i="1"/>
  <c r="F93" i="1"/>
  <c r="E93" i="1"/>
  <c r="N92" i="1"/>
  <c r="M92" i="1"/>
  <c r="J92" i="1"/>
  <c r="F92" i="1"/>
  <c r="I92" i="1" s="1"/>
  <c r="E92" i="1"/>
  <c r="J91" i="1"/>
  <c r="M91" i="1" s="1"/>
  <c r="I91" i="1"/>
  <c r="N91" i="1" s="1"/>
  <c r="F91" i="1"/>
  <c r="E91" i="1"/>
  <c r="M90" i="1"/>
  <c r="L90" i="1"/>
  <c r="K90" i="1"/>
  <c r="J90" i="1"/>
  <c r="I90" i="1"/>
  <c r="N90" i="1" s="1"/>
  <c r="H90" i="1"/>
  <c r="G90" i="1"/>
  <c r="F90" i="1"/>
  <c r="E90" i="1"/>
  <c r="M85" i="1"/>
  <c r="J85" i="1"/>
  <c r="I85" i="1"/>
  <c r="F85" i="1"/>
  <c r="E85" i="1"/>
  <c r="M84" i="1"/>
  <c r="J84" i="1"/>
  <c r="I84" i="1"/>
  <c r="N84" i="1" s="1"/>
  <c r="F84" i="1"/>
  <c r="E84" i="1"/>
  <c r="M83" i="1"/>
  <c r="J83" i="1"/>
  <c r="I83" i="1"/>
  <c r="F83" i="1"/>
  <c r="E83" i="1"/>
  <c r="M82" i="1"/>
  <c r="J82" i="1"/>
  <c r="I82" i="1"/>
  <c r="N82" i="1" s="1"/>
  <c r="F82" i="1"/>
  <c r="E82" i="1"/>
  <c r="J81" i="1"/>
  <c r="M81" i="1" s="1"/>
  <c r="I81" i="1"/>
  <c r="N81" i="1" s="1"/>
  <c r="F81" i="1"/>
  <c r="E81" i="1"/>
  <c r="M80" i="1"/>
  <c r="J80" i="1"/>
  <c r="F80" i="1"/>
  <c r="I80" i="1" s="1"/>
  <c r="N80" i="1" s="1"/>
  <c r="E80" i="1"/>
  <c r="J79" i="1"/>
  <c r="M79" i="1" s="1"/>
  <c r="I79" i="1"/>
  <c r="F79" i="1"/>
  <c r="E79" i="1"/>
  <c r="M78" i="1"/>
  <c r="L78" i="1"/>
  <c r="K78" i="1"/>
  <c r="J78" i="1"/>
  <c r="I78" i="1"/>
  <c r="N78" i="1" s="1"/>
  <c r="H78" i="1"/>
  <c r="G78" i="1"/>
  <c r="F78" i="1"/>
  <c r="E78" i="1"/>
  <c r="M74" i="1"/>
  <c r="J74" i="1"/>
  <c r="I74" i="1"/>
  <c r="F74" i="1"/>
  <c r="E74" i="1"/>
  <c r="M73" i="1"/>
  <c r="J73" i="1"/>
  <c r="I73" i="1"/>
  <c r="N73" i="1" s="1"/>
  <c r="F73" i="1"/>
  <c r="E73" i="1"/>
  <c r="L71" i="1"/>
  <c r="L70" i="1" s="1"/>
  <c r="K71" i="1"/>
  <c r="J71" i="1"/>
  <c r="H71" i="1"/>
  <c r="H70" i="1" s="1"/>
  <c r="G71" i="1"/>
  <c r="F71" i="1"/>
  <c r="E71" i="1"/>
  <c r="K70" i="1"/>
  <c r="J70" i="1"/>
  <c r="F70" i="1"/>
  <c r="E70" i="1"/>
  <c r="M66" i="1"/>
  <c r="J66" i="1"/>
  <c r="I66" i="1"/>
  <c r="F66" i="1"/>
  <c r="E66" i="1"/>
  <c r="K65" i="1"/>
  <c r="J65" i="1"/>
  <c r="M65" i="1" s="1"/>
  <c r="F65" i="1"/>
  <c r="I65" i="1" s="1"/>
  <c r="E65" i="1"/>
  <c r="K64" i="1"/>
  <c r="M64" i="1" s="1"/>
  <c r="N64" i="1" s="1"/>
  <c r="J64" i="1"/>
  <c r="F64" i="1"/>
  <c r="E64" i="1"/>
  <c r="J62" i="1"/>
  <c r="M62" i="1" s="1"/>
  <c r="I62" i="1"/>
  <c r="F62" i="1"/>
  <c r="E62" i="1"/>
  <c r="L59" i="1"/>
  <c r="K59" i="1"/>
  <c r="J59" i="1"/>
  <c r="M59" i="1" s="1"/>
  <c r="H59" i="1"/>
  <c r="G59" i="1"/>
  <c r="F59" i="1"/>
  <c r="I59" i="1" s="1"/>
  <c r="E59" i="1"/>
  <c r="L57" i="1"/>
  <c r="K57" i="1"/>
  <c r="J57" i="1"/>
  <c r="M57" i="1" s="1"/>
  <c r="H57" i="1"/>
  <c r="G57" i="1"/>
  <c r="F57" i="1"/>
  <c r="I57" i="1" s="1"/>
  <c r="E57" i="1"/>
  <c r="J54" i="1"/>
  <c r="M54" i="1" s="1"/>
  <c r="F54" i="1"/>
  <c r="I54" i="1" s="1"/>
  <c r="N54" i="1" s="1"/>
  <c r="E54" i="1"/>
  <c r="J53" i="1"/>
  <c r="M53" i="1" s="1"/>
  <c r="I53" i="1"/>
  <c r="F53" i="1"/>
  <c r="E53" i="1"/>
  <c r="N50" i="1"/>
  <c r="M50" i="1"/>
  <c r="J50" i="1"/>
  <c r="F50" i="1"/>
  <c r="I50" i="1" s="1"/>
  <c r="E50" i="1"/>
  <c r="L49" i="1"/>
  <c r="K49" i="1"/>
  <c r="J49" i="1"/>
  <c r="M49" i="1" s="1"/>
  <c r="H49" i="1"/>
  <c r="H43" i="1" s="1"/>
  <c r="G49" i="1"/>
  <c r="F49" i="1"/>
  <c r="E49" i="1"/>
  <c r="J47" i="1"/>
  <c r="M47" i="1" s="1"/>
  <c r="F47" i="1"/>
  <c r="I47" i="1" s="1"/>
  <c r="N47" i="1" s="1"/>
  <c r="E47" i="1"/>
  <c r="L44" i="1"/>
  <c r="K44" i="1"/>
  <c r="K43" i="1" s="1"/>
  <c r="J44" i="1"/>
  <c r="H44" i="1"/>
  <c r="G44" i="1"/>
  <c r="G43" i="1" s="1"/>
  <c r="F44" i="1"/>
  <c r="I44" i="1" s="1"/>
  <c r="E44" i="1"/>
  <c r="L43" i="1"/>
  <c r="J43" i="1"/>
  <c r="F43" i="1"/>
  <c r="I43" i="1" s="1"/>
  <c r="E43" i="1"/>
  <c r="J41" i="1"/>
  <c r="M41" i="1" s="1"/>
  <c r="F41" i="1"/>
  <c r="I41" i="1" s="1"/>
  <c r="N41" i="1" s="1"/>
  <c r="E41" i="1"/>
  <c r="M40" i="1"/>
  <c r="N40" i="1" s="1"/>
  <c r="J40" i="1"/>
  <c r="F40" i="1"/>
  <c r="I40" i="1" s="1"/>
  <c r="E40" i="1"/>
  <c r="N38" i="1"/>
  <c r="J38" i="1"/>
  <c r="M38" i="1" s="1"/>
  <c r="F38" i="1"/>
  <c r="I38" i="1" s="1"/>
  <c r="E38" i="1"/>
  <c r="N36" i="1"/>
  <c r="J36" i="1"/>
  <c r="M36" i="1" s="1"/>
  <c r="F36" i="1"/>
  <c r="I36" i="1" s="1"/>
  <c r="E36" i="1"/>
  <c r="J33" i="1"/>
  <c r="M33" i="1" s="1"/>
  <c r="F33" i="1"/>
  <c r="I33" i="1" s="1"/>
  <c r="N33" i="1" s="1"/>
  <c r="E33" i="1"/>
  <c r="M32" i="1"/>
  <c r="L32" i="1"/>
  <c r="L31" i="1" s="1"/>
  <c r="K32" i="1"/>
  <c r="J32" i="1"/>
  <c r="I32" i="1"/>
  <c r="N32" i="1" s="1"/>
  <c r="H32" i="1"/>
  <c r="G32" i="1"/>
  <c r="F32" i="1"/>
  <c r="E32" i="1"/>
  <c r="K31" i="1"/>
  <c r="J31" i="1"/>
  <c r="M31" i="1" s="1"/>
  <c r="H31" i="1"/>
  <c r="G31" i="1"/>
  <c r="F31" i="1"/>
  <c r="E31" i="1"/>
  <c r="N29" i="1"/>
  <c r="J29" i="1"/>
  <c r="M29" i="1" s="1"/>
  <c r="F29" i="1"/>
  <c r="I29" i="1" s="1"/>
  <c r="E29" i="1"/>
  <c r="L26" i="1"/>
  <c r="K26" i="1"/>
  <c r="J26" i="1"/>
  <c r="M26" i="1" s="1"/>
  <c r="H26" i="1"/>
  <c r="G26" i="1"/>
  <c r="F26" i="1"/>
  <c r="I26" i="1" s="1"/>
  <c r="E26" i="1"/>
  <c r="L25" i="1"/>
  <c r="K25" i="1"/>
  <c r="M25" i="1" s="1"/>
  <c r="J25" i="1"/>
  <c r="H25" i="1"/>
  <c r="G25" i="1"/>
  <c r="F25" i="1"/>
  <c r="E25" i="1"/>
  <c r="N23" i="1"/>
  <c r="M23" i="1"/>
  <c r="J23" i="1"/>
  <c r="F23" i="1"/>
  <c r="I23" i="1" s="1"/>
  <c r="E23" i="1"/>
  <c r="J20" i="1"/>
  <c r="M20" i="1" s="1"/>
  <c r="I20" i="1"/>
  <c r="N20" i="1" s="1"/>
  <c r="H20" i="1"/>
  <c r="G20" i="1"/>
  <c r="F20" i="1"/>
  <c r="E20" i="1"/>
  <c r="J18" i="1"/>
  <c r="M18" i="1" s="1"/>
  <c r="I18" i="1"/>
  <c r="N18" i="1" s="1"/>
  <c r="F18" i="1"/>
  <c r="E18" i="1"/>
  <c r="M17" i="1"/>
  <c r="L17" i="1"/>
  <c r="K17" i="1"/>
  <c r="J17" i="1"/>
  <c r="I17" i="1"/>
  <c r="N17" i="1" s="1"/>
  <c r="H17" i="1"/>
  <c r="G17" i="1"/>
  <c r="F17" i="1"/>
  <c r="E17" i="1"/>
  <c r="J15" i="1"/>
  <c r="M15" i="1" s="1"/>
  <c r="I15" i="1"/>
  <c r="N15" i="1" s="1"/>
  <c r="F15" i="1"/>
  <c r="E15" i="1"/>
  <c r="M12" i="1"/>
  <c r="J12" i="1"/>
  <c r="H12" i="1"/>
  <c r="H11" i="1" s="1"/>
  <c r="G12" i="1"/>
  <c r="F12" i="1"/>
  <c r="E12" i="1"/>
  <c r="L11" i="1"/>
  <c r="K11" i="1"/>
  <c r="J11" i="1"/>
  <c r="M11" i="1" s="1"/>
  <c r="F11" i="1"/>
  <c r="E11" i="1"/>
  <c r="N59" i="1" l="1"/>
  <c r="N123" i="1"/>
  <c r="N43" i="1"/>
  <c r="M70" i="1"/>
  <c r="N70" i="1" s="1"/>
  <c r="N110" i="1"/>
  <c r="N171" i="1"/>
  <c r="K223" i="1"/>
  <c r="M224" i="1"/>
  <c r="M226" i="1"/>
  <c r="N226" i="1" s="1"/>
  <c r="I225" i="1"/>
  <c r="N225" i="1" s="1"/>
  <c r="N26" i="1"/>
  <c r="M43" i="1"/>
  <c r="N53" i="1"/>
  <c r="N62" i="1"/>
  <c r="N65" i="1"/>
  <c r="N79" i="1"/>
  <c r="N93" i="1"/>
  <c r="N98" i="1"/>
  <c r="N111" i="1"/>
  <c r="N115" i="1"/>
  <c r="M120" i="1"/>
  <c r="N130" i="1"/>
  <c r="I161" i="1"/>
  <c r="N161" i="1" s="1"/>
  <c r="N173" i="1"/>
  <c r="I176" i="1"/>
  <c r="N176" i="1" s="1"/>
  <c r="N190" i="1"/>
  <c r="N197" i="1"/>
  <c r="I195" i="1"/>
  <c r="N195" i="1" s="1"/>
  <c r="N219" i="1"/>
  <c r="N221" i="1"/>
  <c r="I117" i="1"/>
  <c r="N117" i="1" s="1"/>
  <c r="G113" i="1"/>
  <c r="I113" i="1" s="1"/>
  <c r="N113" i="1" s="1"/>
  <c r="N120" i="1"/>
  <c r="N126" i="1"/>
  <c r="K146" i="1"/>
  <c r="M146" i="1" s="1"/>
  <c r="M148" i="1"/>
  <c r="I12" i="1"/>
  <c r="N12" i="1" s="1"/>
  <c r="G11" i="1"/>
  <c r="I11" i="1" s="1"/>
  <c r="N11" i="1" s="1"/>
  <c r="I25" i="1"/>
  <c r="N25" i="1" s="1"/>
  <c r="M44" i="1"/>
  <c r="N44" i="1" s="1"/>
  <c r="I224" i="1"/>
  <c r="N224" i="1" s="1"/>
  <c r="N57" i="1"/>
  <c r="I71" i="1"/>
  <c r="M71" i="1"/>
  <c r="N133" i="1"/>
  <c r="I136" i="1"/>
  <c r="N136" i="1" s="1"/>
  <c r="M136" i="1"/>
  <c r="G146" i="1"/>
  <c r="I146" i="1" s="1"/>
  <c r="N146" i="1" s="1"/>
  <c r="I148" i="1"/>
  <c r="N148" i="1" s="1"/>
  <c r="N177" i="1"/>
  <c r="I227" i="1"/>
  <c r="N227" i="1" s="1"/>
  <c r="N186" i="1"/>
  <c r="N189" i="1"/>
  <c r="N204" i="1"/>
  <c r="N206" i="1"/>
  <c r="N220" i="1"/>
  <c r="N185" i="1"/>
  <c r="N214" i="1"/>
  <c r="I31" i="1"/>
  <c r="N31" i="1" s="1"/>
  <c r="I49" i="1"/>
  <c r="N49" i="1" s="1"/>
  <c r="N66" i="1"/>
  <c r="N74" i="1"/>
  <c r="N85" i="1"/>
  <c r="N97" i="1"/>
  <c r="N151" i="1"/>
  <c r="N211" i="1"/>
  <c r="N83" i="1"/>
  <c r="N95" i="1"/>
  <c r="N105" i="1"/>
  <c r="H113" i="1"/>
  <c r="H223" i="1" s="1"/>
  <c r="L113" i="1"/>
  <c r="M113" i="1" s="1"/>
  <c r="N182" i="1"/>
  <c r="N208" i="1"/>
  <c r="L223" i="1" l="1"/>
  <c r="M223" i="1" s="1"/>
  <c r="N71" i="1"/>
  <c r="G223" i="1"/>
  <c r="I223" i="1" s="1"/>
  <c r="N223" i="1" l="1"/>
</calcChain>
</file>

<file path=xl/sharedStrings.xml><?xml version="1.0" encoding="utf-8"?>
<sst xmlns="http://schemas.openxmlformats.org/spreadsheetml/2006/main" count="261" uniqueCount="184">
  <si>
    <t>Załącznik nr 1 do</t>
  </si>
  <si>
    <t>zarządzenia Nr 168  Wójta Gminy Zaniemyśl</t>
  </si>
  <si>
    <t>z dnia 29.07.2013r.</t>
  </si>
  <si>
    <t>w sprawie zmian w budżecie Gminy Zaniemyśl na rok 2013</t>
  </si>
  <si>
    <t xml:space="preserve">                          Dochody  budżetu  gminy  na  2013 rok </t>
  </si>
  <si>
    <t xml:space="preserve">                                                        dochody wg działów,  rozdziałów  i  paragrafów</t>
  </si>
  <si>
    <t>w złotych</t>
  </si>
  <si>
    <t>Dział</t>
  </si>
  <si>
    <t>Rozdz.</t>
  </si>
  <si>
    <t>§</t>
  </si>
  <si>
    <t xml:space="preserve">  Źródło dochodów </t>
  </si>
  <si>
    <t>Plan dochodów</t>
  </si>
  <si>
    <t>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</si>
  <si>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</si>
  <si>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</si>
  <si>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</si>
  <si>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</si>
  <si>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</si>
  <si>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</si>
  <si>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</si>
  <si>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</si>
  <si>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</si>
  <si>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</si>
  <si>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</si>
  <si>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</si>
  <si>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</si>
  <si>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</si>
  <si>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</si>
  <si>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</si>
  <si>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</si>
  <si>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</si>
  <si>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.01042</t>
  </si>
  <si>
    <t>Wyłączenia z produkcji rolnej</t>
  </si>
  <si>
    <t xml:space="preserve">Dotacja celowa otrzymana z tytułu pomocy finansowej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</si>
  <si>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</si>
  <si>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</si>
  <si>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</si>
  <si>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</si>
  <si>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</si>
  <si>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</si>
  <si>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</si>
  <si>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</si>
  <si>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</si>
  <si>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</si>
  <si>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</si>
  <si>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</si>
  <si>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</si>
  <si>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</si>
  <si>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</si>
  <si>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</si>
  <si>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</si>
  <si>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</si>
  <si>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</si>
  <si>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>O920</t>
  </si>
  <si>
    <t xml:space="preserve">Pozostałe  odsetki </t>
  </si>
  <si>
    <t xml:space="preserve">ADMINISTRACJA   PUBLICZNA  </t>
  </si>
  <si>
    <t>Urzędy  Wojewódzkie</t>
  </si>
  <si>
    <t>Urzędy Gmin  /miast i miast na prawach powiatu/</t>
  </si>
  <si>
    <t>O690</t>
  </si>
  <si>
    <t>Wpływy z różnych opłat</t>
  </si>
  <si>
    <t>O960</t>
  </si>
  <si>
    <t>Otrzymane spadki, zapisy i darowizny  w  postaci  pieniężnej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</si>
  <si>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</si>
  <si>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</si>
  <si>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</si>
  <si>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</si>
  <si>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BEZPIECZEŃSTWO   PUBLICZNE  I  OCHRONA   PRZECIWPOŻAROWA</t>
  </si>
  <si>
    <t xml:space="preserve">Ochotnicze  Straże  Pożarne </t>
  </si>
  <si>
    <t>Wpływy ze zwrotów dotacji oraz płatności, w tym wykorzystanych niezgodnie z przeznaczeniem lub wykorzystanych z naruszeniem procedur, o których mowa w art.. 184 ustawy, pobranych nienaleznie lub w nadmiernej wysokości, dotyczące dochodów majątkowych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</si>
  <si>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</si>
  <si>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</si>
  <si>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</si>
  <si>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</si>
  <si>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</si>
  <si>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</si>
  <si>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</si>
  <si>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</si>
  <si>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</si>
  <si>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</si>
  <si>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</si>
  <si>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</si>
  <si>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</si>
  <si>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</si>
  <si>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</si>
  <si>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</si>
  <si>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</si>
  <si>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</si>
  <si>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</si>
  <si>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</si>
  <si>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</si>
  <si>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</si>
  <si>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</si>
  <si>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</si>
  <si>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</si>
  <si>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</si>
  <si>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</si>
  <si>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</si>
  <si>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</si>
  <si>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</si>
  <si>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</si>
  <si>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</si>
  <si>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</si>
  <si>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</si>
  <si>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</si>
  <si>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</si>
  <si>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</si>
  <si>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</si>
  <si>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</si>
  <si>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</si>
  <si>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</si>
  <si>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</si>
  <si>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</si>
  <si>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</si>
  <si>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</si>
  <si>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</si>
  <si>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</si>
  <si>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</si>
  <si>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</si>
  <si>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</si>
  <si>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</si>
  <si>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</si>
  <si>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</si>
  <si>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</si>
  <si>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</si>
  <si>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 xml:space="preserve">O920 </t>
  </si>
  <si>
    <t xml:space="preserve">Pozostałe odsetki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</si>
  <si>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</si>
  <si>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</si>
  <si>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</si>
  <si>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</si>
  <si>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Przedszkola</t>
  </si>
  <si>
    <t>O830</t>
  </si>
  <si>
    <t>Wpływy z usług</t>
  </si>
  <si>
    <t>Dowożenie  uczniów  do  szkół</t>
  </si>
  <si>
    <t>Zespół Ekonomiczno-administracyjny Szkół</t>
  </si>
  <si>
    <t xml:space="preserve">Wpływy z różnych opłat 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</si>
  <si>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</si>
  <si>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</si>
  <si>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</si>
  <si>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</si>
  <si>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</si>
  <si>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</si>
  <si>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</si>
  <si>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</si>
  <si>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</si>
  <si>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</si>
  <si>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</si>
  <si>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</si>
  <si>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Dotacje  celowe  otrzymane  z budżetu  państwa  na  realizację  własnych </t>
  </si>
  <si>
    <t>zadań  bieżących  gmin (związków  gmin)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</si>
  <si>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</si>
  <si>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</si>
  <si>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</si>
  <si>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</si>
  <si>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</si>
  <si>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.0970</t>
  </si>
  <si>
    <t>Wpływy z różnych dochodów</t>
  </si>
  <si>
    <t>POZOSTAŁE ZADANIA W ZAKRESIE POLITYKI SPOŁECZNEJ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</si>
  <si>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</si>
  <si>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EDUKUCYJNA  OPIEKA  WYCHOWAWCZA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</si>
  <si>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</si>
  <si>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</si>
  <si>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</si>
  <si>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Pomoc materialna dla uczniów</t>
  </si>
  <si>
    <t>GOSPODARKA  KOMUNALNA  I  OCHRONA   ŚRODOWISKA</t>
  </si>
  <si>
    <t xml:space="preserve">Zakłady  Gospodarki  Komunalnej </t>
  </si>
  <si>
    <t xml:space="preserve">Wpływy  do  budżetu  nadwyżki  środków  obrotowych   samorządowego zakładu  budżetowego </t>
  </si>
  <si>
    <t>Wpływy i wydatki związane z gromadzeniem środków z opłat i kar za korzystanie ze środowiska</t>
  </si>
  <si>
    <t>Wpływy z róznych opłat</t>
  </si>
  <si>
    <t>Wpływy i wydatki związane z gromadzeniem środków z opłat  produktowych</t>
  </si>
  <si>
    <t>O400</t>
  </si>
  <si>
    <t xml:space="preserve">Wpływy z opłaty produktowej </t>
  </si>
  <si>
    <t>.0870</t>
  </si>
  <si>
    <t>Wpływy ze sprzedaży składników majątkowych</t>
  </si>
  <si>
    <t>KULTURA  I  OCHRONA   DZIEDZICTWA  NARODOWEGO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</si>
  <si>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</si>
  <si>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</si>
  <si>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odrębnymi ustawami;</t>
  </si>
  <si>
    <t xml:space="preserve"> - dotacje celowe na realizację zadań realizowanych w drodze umów lub porozumień między jednostkami samorządu terytorialnego;</t>
  </si>
  <si>
    <t xml:space="preserve"> - dotacje i środki na finansowanie wydatków na realizację zadań  finansowanych z udziałem środków, o których mowa w art.5 ust.1 pkt 2 i 3 ufp;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</si>
  <si>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</si>
  <si>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Sporządziła:</t>
  </si>
  <si>
    <t xml:space="preserve">Skarbnik Gminy </t>
  </si>
  <si>
    <t>( - )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</si>
</sst>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.5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CC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Fill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quotePrefix="1" applyFont="1" applyAlignment="1">
      <alignment horizontal="left"/>
    </xf>
    <xf numFmtId="0" fontId="3" fillId="0" borderId="0" xfId="0" applyFont="1" applyFill="1" applyAlignment="1">
      <alignment horizontal="right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3" borderId="7" xfId="0" applyFont="1" applyFill="1" applyBorder="1"/>
    <xf numFmtId="4" fontId="8" fillId="2" borderId="1" xfId="0" applyNumberFormat="1" applyFont="1" applyFill="1" applyBorder="1" applyAlignment="1">
      <alignment horizontal="right" vertical="center"/>
    </xf>
    <xf numFmtId="4" fontId="8" fillId="2" borderId="8" xfId="0" applyNumberFormat="1" applyFont="1" applyFill="1" applyBorder="1" applyAlignment="1">
      <alignment horizontal="right" vertical="center"/>
    </xf>
    <xf numFmtId="4" fontId="8" fillId="2" borderId="9" xfId="0" applyNumberFormat="1" applyFont="1" applyFill="1" applyBorder="1" applyAlignment="1">
      <alignment horizontal="right" vertical="center"/>
    </xf>
    <xf numFmtId="4" fontId="8" fillId="2" borderId="6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left"/>
    </xf>
    <xf numFmtId="4" fontId="7" fillId="0" borderId="12" xfId="0" applyNumberFormat="1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/>
    </xf>
    <xf numFmtId="4" fontId="8" fillId="2" borderId="13" xfId="0" applyNumberFormat="1" applyFont="1" applyFill="1" applyBorder="1" applyAlignment="1">
      <alignment horizontal="right" vertical="center"/>
    </xf>
    <xf numFmtId="4" fontId="7" fillId="0" borderId="11" xfId="0" applyNumberFormat="1" applyFont="1" applyBorder="1" applyAlignment="1">
      <alignment horizontal="right" vertical="center"/>
    </xf>
    <xf numFmtId="4" fontId="8" fillId="2" borderId="11" xfId="0" applyNumberFormat="1" applyFont="1" applyFill="1" applyBorder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/>
    <xf numFmtId="4" fontId="7" fillId="0" borderId="17" xfId="0" applyNumberFormat="1" applyFont="1" applyBorder="1" applyAlignment="1">
      <alignment horizontal="right" vertical="center"/>
    </xf>
    <xf numFmtId="4" fontId="7" fillId="0" borderId="18" xfId="0" applyNumberFormat="1" applyFont="1" applyBorder="1" applyAlignment="1">
      <alignment horizontal="right" vertical="center"/>
    </xf>
    <xf numFmtId="4" fontId="8" fillId="2" borderId="16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/>
    <xf numFmtId="4" fontId="7" fillId="0" borderId="19" xfId="0" applyNumberFormat="1" applyFont="1" applyBorder="1" applyAlignment="1">
      <alignment horizontal="right" vertical="center"/>
    </xf>
    <xf numFmtId="4" fontId="7" fillId="0" borderId="20" xfId="0" applyNumberFormat="1" applyFont="1" applyBorder="1" applyAlignment="1">
      <alignment horizontal="right" vertical="center"/>
    </xf>
    <xf numFmtId="4" fontId="8" fillId="2" borderId="2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4" fontId="11" fillId="0" borderId="19" xfId="0" applyNumberFormat="1" applyFont="1" applyBorder="1" applyAlignment="1">
      <alignment horizontal="right" vertical="center"/>
    </xf>
    <xf numFmtId="4" fontId="11" fillId="0" borderId="1" xfId="0" applyNumberFormat="1" applyFont="1" applyBorder="1" applyAlignment="1">
      <alignment horizontal="right" vertical="center"/>
    </xf>
    <xf numFmtId="4" fontId="3" fillId="0" borderId="19" xfId="1" applyNumberFormat="1" applyFont="1" applyBorder="1" applyAlignment="1">
      <alignment horizontal="right" vertical="center"/>
    </xf>
    <xf numFmtId="4" fontId="11" fillId="0" borderId="17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3" fillId="0" borderId="17" xfId="1" applyNumberFormat="1" applyFont="1" applyBorder="1" applyAlignment="1">
      <alignment horizontal="right" vertical="center"/>
    </xf>
    <xf numFmtId="4" fontId="8" fillId="2" borderId="21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horizontal="left" vertical="center"/>
    </xf>
    <xf numFmtId="4" fontId="6" fillId="0" borderId="19" xfId="0" applyNumberFormat="1" applyFont="1" applyBorder="1"/>
    <xf numFmtId="4" fontId="6" fillId="0" borderId="1" xfId="0" applyNumberFormat="1" applyFont="1" applyBorder="1"/>
    <xf numFmtId="4" fontId="6" fillId="2" borderId="20" xfId="0" applyNumberFormat="1" applyFont="1" applyFill="1" applyBorder="1"/>
    <xf numFmtId="4" fontId="6" fillId="2" borderId="1" xfId="0" applyNumberFormat="1" applyFont="1" applyFill="1" applyBorder="1"/>
    <xf numFmtId="0" fontId="2" fillId="0" borderId="0" xfId="0" applyFont="1" applyFill="1"/>
    <xf numFmtId="0" fontId="2" fillId="0" borderId="2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4" fontId="2" fillId="0" borderId="19" xfId="0" applyNumberFormat="1" applyFont="1" applyBorder="1"/>
    <xf numFmtId="0" fontId="2" fillId="0" borderId="2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" fontId="8" fillId="2" borderId="22" xfId="0" applyNumberFormat="1" applyFont="1" applyFill="1" applyBorder="1" applyAlignment="1">
      <alignment horizontal="right" vertical="center"/>
    </xf>
    <xf numFmtId="0" fontId="2" fillId="0" borderId="23" xfId="0" applyFont="1" applyBorder="1" applyAlignment="1">
      <alignment horizontal="center"/>
    </xf>
    <xf numFmtId="0" fontId="6" fillId="0" borderId="23" xfId="0" quotePrefix="1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3" xfId="0" applyFont="1" applyBorder="1"/>
    <xf numFmtId="4" fontId="6" fillId="0" borderId="20" xfId="0" applyNumberFormat="1" applyFont="1" applyBorder="1"/>
    <xf numFmtId="0" fontId="2" fillId="0" borderId="3" xfId="0" applyFont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0" borderId="3" xfId="0" applyFont="1" applyBorder="1"/>
    <xf numFmtId="4" fontId="2" fillId="0" borderId="3" xfId="0" applyNumberFormat="1" applyFont="1" applyBorder="1"/>
    <xf numFmtId="4" fontId="6" fillId="3" borderId="3" xfId="0" applyNumberFormat="1" applyFont="1" applyFill="1" applyBorder="1"/>
    <xf numFmtId="4" fontId="2" fillId="0" borderId="24" xfId="0" applyNumberFormat="1" applyFont="1" applyBorder="1"/>
    <xf numFmtId="4" fontId="6" fillId="3" borderId="1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4" fontId="6" fillId="3" borderId="5" xfId="0" applyNumberFormat="1" applyFont="1" applyFill="1" applyBorder="1"/>
    <xf numFmtId="0" fontId="2" fillId="0" borderId="1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/>
    </xf>
    <xf numFmtId="0" fontId="8" fillId="2" borderId="27" xfId="0" applyFont="1" applyFill="1" applyBorder="1"/>
    <xf numFmtId="4" fontId="7" fillId="2" borderId="26" xfId="0" applyNumberFormat="1" applyFont="1" applyFill="1" applyBorder="1"/>
    <xf numFmtId="4" fontId="7" fillId="2" borderId="25" xfId="0" applyNumberFormat="1" applyFont="1" applyFill="1" applyBorder="1"/>
    <xf numFmtId="4" fontId="8" fillId="2" borderId="27" xfId="0" applyNumberFormat="1" applyFont="1" applyFill="1" applyBorder="1" applyAlignment="1">
      <alignment horizontal="right" vertical="center"/>
    </xf>
    <xf numFmtId="4" fontId="8" fillId="2" borderId="2" xfId="0" applyNumberFormat="1" applyFont="1" applyFill="1" applyBorder="1" applyAlignment="1">
      <alignment horizontal="right" vertical="center"/>
    </xf>
    <xf numFmtId="0" fontId="2" fillId="0" borderId="28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13" xfId="0" applyFont="1" applyBorder="1"/>
    <xf numFmtId="4" fontId="7" fillId="0" borderId="29" xfId="0" applyNumberFormat="1" applyFont="1" applyBorder="1"/>
    <xf numFmtId="4" fontId="7" fillId="0" borderId="28" xfId="0" applyNumberFormat="1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" fontId="2" fillId="0" borderId="15" xfId="0" applyNumberFormat="1" applyFont="1" applyBorder="1"/>
    <xf numFmtId="4" fontId="2" fillId="0" borderId="16" xfId="0" applyNumberFormat="1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" fontId="2" fillId="0" borderId="20" xfId="0" applyNumberFormat="1" applyFont="1" applyBorder="1"/>
    <xf numFmtId="4" fontId="12" fillId="0" borderId="19" xfId="0" applyNumberFormat="1" applyFont="1" applyBorder="1"/>
    <xf numFmtId="4" fontId="12" fillId="0" borderId="20" xfId="0" applyNumberFormat="1" applyFont="1" applyBorder="1"/>
    <xf numFmtId="0" fontId="8" fillId="2" borderId="6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8" fillId="2" borderId="9" xfId="0" applyFont="1" applyFill="1" applyBorder="1"/>
    <xf numFmtId="4" fontId="7" fillId="2" borderId="8" xfId="0" applyNumberFormat="1" applyFont="1" applyFill="1" applyBorder="1"/>
    <xf numFmtId="4" fontId="7" fillId="2" borderId="6" xfId="0" applyNumberFormat="1" applyFont="1" applyFill="1" applyBorder="1"/>
    <xf numFmtId="0" fontId="7" fillId="5" borderId="1" xfId="0" applyFont="1" applyFill="1" applyBorder="1" applyAlignment="1">
      <alignment horizontal="center"/>
    </xf>
    <xf numFmtId="0" fontId="6" fillId="5" borderId="1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5" borderId="19" xfId="0" applyFont="1" applyFill="1" applyBorder="1" applyAlignment="1">
      <alignment horizontal="center"/>
    </xf>
    <xf numFmtId="0" fontId="2" fillId="5" borderId="20" xfId="0" applyFont="1" applyFill="1" applyBorder="1"/>
    <xf numFmtId="0" fontId="7" fillId="0" borderId="12" xfId="0" applyFont="1" applyBorder="1" applyAlignment="1">
      <alignment horizontal="center"/>
    </xf>
    <xf numFmtId="0" fontId="7" fillId="0" borderId="11" xfId="0" applyFont="1" applyBorder="1"/>
    <xf numFmtId="4" fontId="7" fillId="0" borderId="12" xfId="0" applyNumberFormat="1" applyFont="1" applyBorder="1"/>
    <xf numFmtId="4" fontId="7" fillId="0" borderId="10" xfId="0" applyNumberFormat="1" applyFont="1" applyBorder="1"/>
    <xf numFmtId="0" fontId="7" fillId="0" borderId="1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3" fillId="0" borderId="20" xfId="0" applyFont="1" applyBorder="1"/>
    <xf numFmtId="0" fontId="7" fillId="0" borderId="23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31" xfId="0" applyFont="1" applyBorder="1"/>
    <xf numFmtId="4" fontId="7" fillId="0" borderId="30" xfId="0" applyNumberFormat="1" applyFont="1" applyBorder="1"/>
    <xf numFmtId="4" fontId="8" fillId="2" borderId="31" xfId="0" applyNumberFormat="1" applyFont="1" applyFill="1" applyBorder="1" applyAlignment="1">
      <alignment horizontal="right" vertical="center"/>
    </xf>
    <xf numFmtId="4" fontId="7" fillId="0" borderId="23" xfId="0" applyNumberFormat="1" applyFont="1" applyBorder="1"/>
    <xf numFmtId="0" fontId="2" fillId="5" borderId="15" xfId="0" applyFont="1" applyFill="1" applyBorder="1" applyAlignment="1">
      <alignment horizontal="center"/>
    </xf>
    <xf numFmtId="4" fontId="11" fillId="0" borderId="32" xfId="0" applyNumberFormat="1" applyFont="1" applyBorder="1"/>
    <xf numFmtId="4" fontId="11" fillId="0" borderId="21" xfId="0" applyNumberFormat="1" applyFont="1" applyBorder="1"/>
    <xf numFmtId="4" fontId="3" fillId="0" borderId="32" xfId="0" applyNumberFormat="1" applyFont="1" applyBorder="1"/>
    <xf numFmtId="0" fontId="2" fillId="4" borderId="33" xfId="0" applyFont="1" applyFill="1" applyBorder="1" applyAlignment="1">
      <alignment horizontal="center"/>
    </xf>
    <xf numFmtId="0" fontId="2" fillId="4" borderId="5" xfId="0" applyFont="1" applyFill="1" applyBorder="1"/>
    <xf numFmtId="0" fontId="9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7" fillId="2" borderId="20" xfId="0" applyFont="1" applyFill="1" applyBorder="1"/>
    <xf numFmtId="4" fontId="9" fillId="0" borderId="19" xfId="0" applyNumberFormat="1" applyFont="1" applyBorder="1"/>
    <xf numFmtId="4" fontId="9" fillId="0" borderId="20" xfId="0" applyNumberFormat="1" applyFont="1" applyBorder="1"/>
    <xf numFmtId="0" fontId="9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7" fillId="2" borderId="9" xfId="0" applyFont="1" applyFill="1" applyBorder="1"/>
    <xf numFmtId="0" fontId="9" fillId="0" borderId="28" xfId="0" applyFont="1" applyBorder="1" applyAlignment="1">
      <alignment horizontal="center"/>
    </xf>
    <xf numFmtId="4" fontId="7" fillId="0" borderId="15" xfId="0" applyNumberFormat="1" applyFont="1" applyBorder="1"/>
    <xf numFmtId="4" fontId="7" fillId="0" borderId="16" xfId="0" applyNumberFormat="1" applyFont="1" applyBorder="1"/>
    <xf numFmtId="0" fontId="9" fillId="0" borderId="34" xfId="0" applyFont="1" applyBorder="1" applyAlignment="1">
      <alignment horizontal="center"/>
    </xf>
    <xf numFmtId="0" fontId="7" fillId="5" borderId="34" xfId="0" applyFont="1" applyFill="1" applyBorder="1" applyAlignment="1">
      <alignment horizontal="center"/>
    </xf>
    <xf numFmtId="0" fontId="7" fillId="5" borderId="35" xfId="0" applyFont="1" applyFill="1" applyBorder="1" applyAlignment="1">
      <alignment horizontal="center"/>
    </xf>
    <xf numFmtId="0" fontId="7" fillId="5" borderId="36" xfId="0" applyFont="1" applyFill="1" applyBorder="1"/>
    <xf numFmtId="0" fontId="9" fillId="0" borderId="2" xfId="0" applyFont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6" fillId="2" borderId="8" xfId="0" applyFont="1" applyFill="1" applyBorder="1"/>
    <xf numFmtId="0" fontId="6" fillId="2" borderId="6" xfId="0" applyFont="1" applyFill="1" applyBorder="1" applyAlignment="1">
      <alignment horizontal="center"/>
    </xf>
    <xf numFmtId="0" fontId="6" fillId="2" borderId="9" xfId="0" applyFont="1" applyFill="1" applyBorder="1"/>
    <xf numFmtId="4" fontId="2" fillId="2" borderId="6" xfId="0" applyNumberFormat="1" applyFont="1" applyFill="1" applyBorder="1"/>
    <xf numFmtId="4" fontId="2" fillId="2" borderId="8" xfId="0" applyNumberFormat="1" applyFont="1" applyFill="1" applyBorder="1"/>
    <xf numFmtId="0" fontId="3" fillId="0" borderId="10" xfId="0" applyFont="1" applyBorder="1" applyAlignment="1">
      <alignment horizontal="center"/>
    </xf>
    <xf numFmtId="0" fontId="6" fillId="0" borderId="12" xfId="0" applyFont="1" applyBorder="1"/>
    <xf numFmtId="0" fontId="6" fillId="0" borderId="10" xfId="0" applyFont="1" applyBorder="1" applyAlignment="1">
      <alignment horizontal="center"/>
    </xf>
    <xf numFmtId="0" fontId="6" fillId="0" borderId="11" xfId="0" applyFont="1" applyBorder="1"/>
    <xf numFmtId="4" fontId="2" fillId="0" borderId="10" xfId="0" applyNumberFormat="1" applyFont="1" applyBorder="1"/>
    <xf numFmtId="0" fontId="2" fillId="4" borderId="5" xfId="0" applyFont="1" applyFill="1" applyBorder="1" applyAlignment="1">
      <alignment horizontal="center"/>
    </xf>
    <xf numFmtId="0" fontId="2" fillId="4" borderId="37" xfId="0" quotePrefix="1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4" fontId="9" fillId="2" borderId="19" xfId="0" applyNumberFormat="1" applyFont="1" applyFill="1" applyBorder="1"/>
    <xf numFmtId="4" fontId="9" fillId="2" borderId="20" xfId="0" applyNumberFormat="1" applyFont="1" applyFill="1" applyBorder="1"/>
    <xf numFmtId="0" fontId="9" fillId="2" borderId="1" xfId="0" applyFont="1" applyFill="1" applyBorder="1" applyAlignment="1">
      <alignment horizontal="center"/>
    </xf>
    <xf numFmtId="0" fontId="8" fillId="2" borderId="32" xfId="0" applyFont="1" applyFill="1" applyBorder="1" applyAlignment="1">
      <alignment horizontal="center"/>
    </xf>
    <xf numFmtId="0" fontId="7" fillId="2" borderId="21" xfId="0" applyFont="1" applyFill="1" applyBorder="1"/>
    <xf numFmtId="4" fontId="9" fillId="2" borderId="32" xfId="0" applyNumberFormat="1" applyFont="1" applyFill="1" applyBorder="1"/>
    <xf numFmtId="4" fontId="9" fillId="2" borderId="21" xfId="0" applyNumberFormat="1" applyFont="1" applyFill="1" applyBorder="1"/>
    <xf numFmtId="0" fontId="7" fillId="0" borderId="20" xfId="0" applyFont="1" applyBorder="1"/>
    <xf numFmtId="4" fontId="7" fillId="0" borderId="19" xfId="0" applyNumberFormat="1" applyFont="1" applyBorder="1"/>
    <xf numFmtId="4" fontId="7" fillId="0" borderId="20" xfId="0" applyNumberFormat="1" applyFont="1" applyBorder="1"/>
    <xf numFmtId="0" fontId="9" fillId="0" borderId="23" xfId="0" applyFont="1" applyBorder="1" applyAlignment="1">
      <alignment horizontal="center"/>
    </xf>
    <xf numFmtId="0" fontId="7" fillId="5" borderId="23" xfId="0" applyFont="1" applyFill="1" applyBorder="1" applyAlignment="1">
      <alignment horizontal="center"/>
    </xf>
    <xf numFmtId="0" fontId="7" fillId="5" borderId="30" xfId="0" applyFont="1" applyFill="1" applyBorder="1" applyAlignment="1">
      <alignment horizontal="center"/>
    </xf>
    <xf numFmtId="0" fontId="7" fillId="5" borderId="31" xfId="0" applyFont="1" applyFill="1" applyBorder="1"/>
    <xf numFmtId="0" fontId="7" fillId="0" borderId="2" xfId="0" applyFont="1" applyBorder="1" applyAlignment="1">
      <alignment horizontal="center"/>
    </xf>
    <xf numFmtId="4" fontId="12" fillId="0" borderId="15" xfId="0" applyNumberFormat="1" applyFont="1" applyBorder="1"/>
    <xf numFmtId="4" fontId="12" fillId="0" borderId="16" xfId="0" applyNumberFormat="1" applyFont="1" applyBorder="1"/>
    <xf numFmtId="4" fontId="12" fillId="5" borderId="19" xfId="0" applyNumberFormat="1" applyFont="1" applyFill="1" applyBorder="1"/>
    <xf numFmtId="4" fontId="12" fillId="5" borderId="20" xfId="0" applyNumberFormat="1" applyFont="1" applyFill="1" applyBorder="1"/>
    <xf numFmtId="4" fontId="2" fillId="5" borderId="19" xfId="0" applyNumberFormat="1" applyFont="1" applyFill="1" applyBorder="1"/>
    <xf numFmtId="0" fontId="6" fillId="0" borderId="30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21" xfId="0" applyFont="1" applyBorder="1"/>
    <xf numFmtId="4" fontId="2" fillId="0" borderId="32" xfId="0" applyNumberFormat="1" applyFont="1" applyBorder="1"/>
    <xf numFmtId="4" fontId="2" fillId="0" borderId="21" xfId="0" applyNumberFormat="1" applyFont="1" applyBorder="1"/>
    <xf numFmtId="0" fontId="7" fillId="0" borderId="21" xfId="0" applyFont="1" applyBorder="1"/>
    <xf numFmtId="0" fontId="9" fillId="0" borderId="14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6" fillId="0" borderId="13" xfId="0" applyFont="1" applyBorder="1"/>
    <xf numFmtId="0" fontId="13" fillId="0" borderId="2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4" fontId="15" fillId="0" borderId="19" xfId="0" applyNumberFormat="1" applyFont="1" applyBorder="1"/>
    <xf numFmtId="0" fontId="3" fillId="0" borderId="14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4" fontId="15" fillId="0" borderId="17" xfId="0" applyNumberFormat="1" applyFont="1" applyBorder="1"/>
    <xf numFmtId="4" fontId="12" fillId="0" borderId="18" xfId="0" applyNumberFormat="1" applyFont="1" applyBorder="1"/>
    <xf numFmtId="4" fontId="2" fillId="0" borderId="17" xfId="0" applyNumberFormat="1" applyFont="1" applyBorder="1"/>
    <xf numFmtId="0" fontId="9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/>
    <xf numFmtId="4" fontId="12" fillId="0" borderId="17" xfId="0" applyNumberFormat="1" applyFont="1" applyBorder="1"/>
    <xf numFmtId="0" fontId="7" fillId="0" borderId="31" xfId="0" quotePrefix="1" applyFont="1" applyBorder="1" applyAlignment="1">
      <alignment horizontal="left"/>
    </xf>
    <xf numFmtId="4" fontId="12" fillId="0" borderId="32" xfId="0" applyNumberFormat="1" applyFont="1" applyBorder="1"/>
    <xf numFmtId="4" fontId="12" fillId="0" borderId="21" xfId="0" applyNumberFormat="1" applyFont="1" applyBorder="1"/>
    <xf numFmtId="0" fontId="7" fillId="0" borderId="15" xfId="0" applyFont="1" applyBorder="1" applyAlignment="1">
      <alignment horizontal="center"/>
    </xf>
    <xf numFmtId="0" fontId="16" fillId="0" borderId="20" xfId="0" quotePrefix="1" applyFont="1" applyBorder="1" applyAlignment="1">
      <alignment horizontal="left"/>
    </xf>
    <xf numFmtId="0" fontId="16" fillId="0" borderId="31" xfId="0" quotePrefix="1" applyFont="1" applyBorder="1" applyAlignment="1">
      <alignment horizontal="left"/>
    </xf>
    <xf numFmtId="4" fontId="11" fillId="0" borderId="15" xfId="0" applyNumberFormat="1" applyFont="1" applyBorder="1"/>
    <xf numFmtId="4" fontId="11" fillId="0" borderId="16" xfId="0" applyNumberFormat="1" applyFont="1" applyBorder="1"/>
    <xf numFmtId="4" fontId="3" fillId="0" borderId="15" xfId="0" applyNumberFormat="1" applyFont="1" applyBorder="1"/>
    <xf numFmtId="0" fontId="7" fillId="0" borderId="31" xfId="0" quotePrefix="1" applyFont="1" applyBorder="1" applyAlignment="1">
      <alignment horizontal="left" wrapText="1"/>
    </xf>
    <xf numFmtId="0" fontId="2" fillId="0" borderId="38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6" fillId="0" borderId="39" xfId="0" applyFont="1" applyBorder="1"/>
    <xf numFmtId="4" fontId="7" fillId="0" borderId="40" xfId="0" applyNumberFormat="1" applyFont="1" applyBorder="1"/>
    <xf numFmtId="4" fontId="7" fillId="0" borderId="38" xfId="0" applyNumberFormat="1" applyFont="1" applyBorder="1"/>
    <xf numFmtId="4" fontId="7" fillId="3" borderId="39" xfId="0" applyNumberFormat="1" applyFont="1" applyFill="1" applyBorder="1"/>
    <xf numFmtId="4" fontId="3" fillId="0" borderId="40" xfId="0" applyNumberFormat="1" applyFont="1" applyBorder="1"/>
    <xf numFmtId="4" fontId="3" fillId="0" borderId="38" xfId="0" applyNumberFormat="1" applyFont="1" applyBorder="1"/>
    <xf numFmtId="4" fontId="8" fillId="2" borderId="23" xfId="0" applyNumberFormat="1" applyFont="1" applyFill="1" applyBorder="1" applyAlignment="1">
      <alignment horizontal="right" vertical="center"/>
    </xf>
    <xf numFmtId="0" fontId="6" fillId="0" borderId="2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4" fontId="7" fillId="0" borderId="2" xfId="0" applyNumberFormat="1" applyFont="1" applyBorder="1"/>
    <xf numFmtId="4" fontId="7" fillId="3" borderId="24" xfId="0" applyNumberFormat="1" applyFont="1" applyFill="1" applyBorder="1"/>
    <xf numFmtId="4" fontId="3" fillId="0" borderId="2" xfId="0" applyNumberFormat="1" applyFont="1" applyBorder="1"/>
    <xf numFmtId="4" fontId="6" fillId="3" borderId="24" xfId="0" applyNumberFormat="1" applyFont="1" applyFill="1" applyBorder="1"/>
    <xf numFmtId="0" fontId="6" fillId="0" borderId="1" xfId="0" applyFont="1" applyBorder="1" applyAlignment="1">
      <alignment horizontal="center"/>
    </xf>
    <xf numFmtId="4" fontId="2" fillId="0" borderId="1" xfId="0" applyNumberFormat="1" applyFont="1" applyBorder="1"/>
    <xf numFmtId="0" fontId="6" fillId="0" borderId="3" xfId="0" applyFont="1" applyBorder="1" applyAlignment="1">
      <alignment horizontal="center"/>
    </xf>
    <xf numFmtId="0" fontId="2" fillId="0" borderId="24" xfId="0" applyFont="1" applyBorder="1"/>
    <xf numFmtId="4" fontId="2" fillId="0" borderId="41" xfId="0" applyNumberFormat="1" applyFont="1" applyBorder="1"/>
    <xf numFmtId="0" fontId="7" fillId="0" borderId="22" xfId="0" applyFont="1" applyBorder="1" applyAlignment="1">
      <alignment horizontal="center"/>
    </xf>
    <xf numFmtId="4" fontId="2" fillId="0" borderId="18" xfId="0" applyNumberFormat="1" applyFont="1" applyBorder="1"/>
    <xf numFmtId="0" fontId="7" fillId="2" borderId="6" xfId="0" applyFont="1" applyFill="1" applyBorder="1"/>
    <xf numFmtId="4" fontId="7" fillId="2" borderId="5" xfId="0" applyNumberFormat="1" applyFont="1" applyFill="1" applyBorder="1"/>
    <xf numFmtId="4" fontId="7" fillId="3" borderId="5" xfId="0" applyNumberFormat="1" applyFont="1" applyFill="1" applyBorder="1"/>
    <xf numFmtId="4" fontId="3" fillId="2" borderId="5" xfId="0" applyNumberFormat="1" applyFont="1" applyFill="1" applyBorder="1"/>
    <xf numFmtId="0" fontId="7" fillId="0" borderId="23" xfId="0" applyFont="1" applyBorder="1"/>
    <xf numFmtId="4" fontId="7" fillId="6" borderId="42" xfId="0" applyNumberFormat="1" applyFont="1" applyFill="1" applyBorder="1"/>
    <xf numFmtId="4" fontId="3" fillId="6" borderId="42" xfId="0" applyNumberFormat="1" applyFont="1" applyFill="1" applyBorder="1"/>
    <xf numFmtId="4" fontId="7" fillId="3" borderId="42" xfId="0" applyNumberFormat="1" applyFont="1" applyFill="1" applyBorder="1"/>
    <xf numFmtId="0" fontId="2" fillId="5" borderId="1" xfId="0" applyFont="1" applyFill="1" applyBorder="1" applyAlignment="1">
      <alignment horizontal="center"/>
    </xf>
    <xf numFmtId="0" fontId="2" fillId="0" borderId="1" xfId="0" quotePrefix="1" applyFont="1" applyBorder="1" applyAlignment="1">
      <alignment horizontal="left" wrapText="1"/>
    </xf>
    <xf numFmtId="4" fontId="2" fillId="6" borderId="3" xfId="0" applyNumberFormat="1" applyFont="1" applyFill="1" applyBorder="1"/>
    <xf numFmtId="4" fontId="2" fillId="6" borderId="5" xfId="0" applyNumberFormat="1" applyFont="1" applyFill="1" applyBorder="1"/>
    <xf numFmtId="0" fontId="7" fillId="0" borderId="38" xfId="0" applyFont="1" applyFill="1" applyBorder="1" applyAlignment="1">
      <alignment horizontal="center"/>
    </xf>
    <xf numFmtId="0" fontId="7" fillId="0" borderId="39" xfId="0" applyFont="1" applyFill="1" applyBorder="1" applyAlignment="1">
      <alignment horizontal="center"/>
    </xf>
    <xf numFmtId="0" fontId="3" fillId="0" borderId="23" xfId="0" applyFont="1" applyBorder="1"/>
    <xf numFmtId="0" fontId="7" fillId="0" borderId="40" xfId="0" applyFont="1" applyBorder="1"/>
    <xf numFmtId="4" fontId="7" fillId="0" borderId="38" xfId="0" applyNumberFormat="1" applyFont="1" applyFill="1" applyBorder="1"/>
    <xf numFmtId="0" fontId="3" fillId="0" borderId="0" xfId="0" applyFont="1"/>
    <xf numFmtId="0" fontId="6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/>
    <xf numFmtId="4" fontId="6" fillId="0" borderId="3" xfId="0" applyNumberFormat="1" applyFont="1" applyFill="1" applyBorder="1"/>
    <xf numFmtId="0" fontId="6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/>
    <xf numFmtId="4" fontId="2" fillId="0" borderId="5" xfId="0" applyNumberFormat="1" applyFont="1" applyFill="1" applyBorder="1"/>
    <xf numFmtId="4" fontId="6" fillId="0" borderId="5" xfId="0" applyNumberFormat="1" applyFont="1" applyFill="1" applyBorder="1"/>
    <xf numFmtId="4" fontId="7" fillId="2" borderId="1" xfId="0" applyNumberFormat="1" applyFont="1" applyFill="1" applyBorder="1" applyAlignment="1">
      <alignment horizontal="right" vertical="center"/>
    </xf>
    <xf numFmtId="0" fontId="7" fillId="5" borderId="12" xfId="0" applyFont="1" applyFill="1" applyBorder="1" applyAlignment="1">
      <alignment horizontal="center"/>
    </xf>
    <xf numFmtId="0" fontId="7" fillId="5" borderId="11" xfId="0" applyFont="1" applyFill="1" applyBorder="1"/>
    <xf numFmtId="0" fontId="2" fillId="5" borderId="20" xfId="0" quotePrefix="1" applyFont="1" applyFill="1" applyBorder="1" applyAlignment="1">
      <alignment horizontal="left"/>
    </xf>
    <xf numFmtId="0" fontId="2" fillId="5" borderId="30" xfId="0" applyFont="1" applyFill="1" applyBorder="1" applyAlignment="1">
      <alignment horizontal="center"/>
    </xf>
    <xf numFmtId="0" fontId="7" fillId="5" borderId="31" xfId="0" quotePrefix="1" applyFont="1" applyFill="1" applyBorder="1" applyAlignment="1">
      <alignment horizontal="left" wrapText="1"/>
    </xf>
    <xf numFmtId="4" fontId="6" fillId="0" borderId="30" xfId="0" applyNumberFormat="1" applyFont="1" applyBorder="1"/>
    <xf numFmtId="4" fontId="6" fillId="0" borderId="23" xfId="0" applyNumberFormat="1" applyFont="1" applyBorder="1"/>
    <xf numFmtId="0" fontId="2" fillId="5" borderId="16" xfId="0" applyFont="1" applyFill="1" applyBorder="1"/>
    <xf numFmtId="4" fontId="8" fillId="2" borderId="18" xfId="0" applyNumberFormat="1" applyFont="1" applyFill="1" applyBorder="1" applyAlignment="1">
      <alignment horizontal="right" vertical="center"/>
    </xf>
    <xf numFmtId="0" fontId="6" fillId="0" borderId="31" xfId="0" applyFont="1" applyBorder="1"/>
    <xf numFmtId="0" fontId="7" fillId="5" borderId="22" xfId="0" applyFont="1" applyFill="1" applyBorder="1" applyAlignment="1">
      <alignment horizontal="center"/>
    </xf>
    <xf numFmtId="0" fontId="2" fillId="0" borderId="33" xfId="0" applyFont="1" applyBorder="1" applyAlignment="1">
      <alignment horizontal="center"/>
    </xf>
    <xf numFmtId="4" fontId="6" fillId="0" borderId="32" xfId="0" applyNumberFormat="1" applyFont="1" applyBorder="1"/>
    <xf numFmtId="4" fontId="6" fillId="0" borderId="21" xfId="0" applyNumberFormat="1" applyFont="1" applyBorder="1"/>
    <xf numFmtId="4" fontId="6" fillId="2" borderId="2" xfId="0" applyNumberFormat="1" applyFont="1" applyFill="1" applyBorder="1" applyAlignment="1">
      <alignment horizontal="right" vertical="center"/>
    </xf>
    <xf numFmtId="0" fontId="7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8" fillId="3" borderId="5" xfId="0" applyFont="1" applyFill="1" applyBorder="1"/>
    <xf numFmtId="4" fontId="7" fillId="3" borderId="33" xfId="0" applyNumberFormat="1" applyFont="1" applyFill="1" applyBorder="1"/>
    <xf numFmtId="4" fontId="7" fillId="3" borderId="37" xfId="0" applyNumberFormat="1" applyFont="1" applyFill="1" applyBorder="1"/>
    <xf numFmtId="0" fontId="9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4" fontId="7" fillId="0" borderId="33" xfId="0" applyNumberFormat="1" applyFont="1" applyBorder="1"/>
    <xf numFmtId="4" fontId="7" fillId="0" borderId="5" xfId="0" applyNumberFormat="1" applyFont="1" applyBorder="1"/>
    <xf numFmtId="0" fontId="9" fillId="0" borderId="4" xfId="0" applyFont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0" borderId="4" xfId="0" applyFont="1" applyBorder="1" applyAlignment="1">
      <alignment horizontal="left" wrapText="1"/>
    </xf>
    <xf numFmtId="4" fontId="2" fillId="0" borderId="43" xfId="0" applyNumberFormat="1" applyFont="1" applyBorder="1"/>
    <xf numFmtId="4" fontId="2" fillId="0" borderId="4" xfId="0" applyNumberFormat="1" applyFont="1" applyBorder="1"/>
    <xf numFmtId="4" fontId="6" fillId="3" borderId="44" xfId="0" applyNumberFormat="1" applyFont="1" applyFill="1" applyBorder="1"/>
    <xf numFmtId="4" fontId="6" fillId="3" borderId="4" xfId="0" applyNumberFormat="1" applyFont="1" applyFill="1" applyBorder="1"/>
    <xf numFmtId="0" fontId="2" fillId="5" borderId="22" xfId="0" applyFont="1" applyFill="1" applyBorder="1"/>
    <xf numFmtId="4" fontId="2" fillId="0" borderId="22" xfId="0" applyNumberFormat="1" applyFont="1" applyBorder="1"/>
    <xf numFmtId="0" fontId="3" fillId="5" borderId="10" xfId="0" applyFont="1" applyFill="1" applyBorder="1" applyAlignment="1">
      <alignment horizontal="center"/>
    </xf>
    <xf numFmtId="1" fontId="3" fillId="5" borderId="45" xfId="0" applyNumberFormat="1" applyFont="1" applyFill="1" applyBorder="1" applyAlignment="1">
      <alignment horizontal="center"/>
    </xf>
    <xf numFmtId="0" fontId="7" fillId="2" borderId="46" xfId="0" applyFont="1" applyFill="1" applyBorder="1"/>
    <xf numFmtId="4" fontId="7" fillId="2" borderId="46" xfId="0" applyNumberFormat="1" applyFont="1" applyFill="1" applyBorder="1"/>
    <xf numFmtId="4" fontId="7" fillId="2" borderId="46" xfId="0" applyNumberFormat="1" applyFont="1" applyFill="1" applyBorder="1" applyAlignment="1">
      <alignment horizontal="right" vertical="center"/>
    </xf>
    <xf numFmtId="0" fontId="7" fillId="0" borderId="47" xfId="0" applyFont="1" applyBorder="1" applyAlignment="1">
      <alignment wrapText="1"/>
    </xf>
    <xf numFmtId="4" fontId="6" fillId="0" borderId="48" xfId="0" applyNumberFormat="1" applyFont="1" applyBorder="1"/>
    <xf numFmtId="4" fontId="6" fillId="0" borderId="16" xfId="0" applyNumberFormat="1" applyFont="1" applyBorder="1"/>
    <xf numFmtId="0" fontId="3" fillId="0" borderId="49" xfId="0" quotePrefix="1" applyFont="1" applyBorder="1" applyAlignment="1">
      <alignment horizontal="left" wrapText="1"/>
    </xf>
    <xf numFmtId="4" fontId="2" fillId="0" borderId="50" xfId="0" applyNumberFormat="1" applyFont="1" applyBorder="1"/>
    <xf numFmtId="0" fontId="2" fillId="0" borderId="50" xfId="0" applyFont="1" applyBorder="1"/>
    <xf numFmtId="0" fontId="3" fillId="0" borderId="51" xfId="0" quotePrefix="1" applyFont="1" applyBorder="1" applyAlignment="1">
      <alignment horizontal="left" wrapText="1"/>
    </xf>
    <xf numFmtId="0" fontId="7" fillId="0" borderId="52" xfId="0" applyFont="1" applyBorder="1" applyAlignment="1">
      <alignment wrapText="1"/>
    </xf>
    <xf numFmtId="4" fontId="2" fillId="0" borderId="23" xfId="0" applyNumberFormat="1" applyFont="1" applyBorder="1"/>
    <xf numFmtId="0" fontId="2" fillId="0" borderId="23" xfId="0" applyFont="1" applyBorder="1"/>
    <xf numFmtId="4" fontId="8" fillId="2" borderId="53" xfId="0" applyNumberFormat="1" applyFont="1" applyFill="1" applyBorder="1" applyAlignment="1">
      <alignment horizontal="right" vertical="center"/>
    </xf>
    <xf numFmtId="0" fontId="2" fillId="0" borderId="0" xfId="0" applyFont="1" applyBorder="1"/>
    <xf numFmtId="4" fontId="3" fillId="0" borderId="0" xfId="0" applyNumberFormat="1" applyFont="1" applyFill="1"/>
    <xf numFmtId="9" fontId="2" fillId="0" borderId="0" xfId="0" applyNumberFormat="1" applyFont="1" applyBorder="1"/>
    <xf numFmtId="44" fontId="3" fillId="0" borderId="0" xfId="1" applyFont="1" applyFill="1"/>
    <xf numFmtId="9" fontId="2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ochody%2029.07.2013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4"/>
      <sheetName val="Arkusz3"/>
      <sheetName val="Arkusz2"/>
      <sheetName val="Arkusz1"/>
    </sheetNames>
    <sheetDataSet>
      <sheetData sheetId="0"/>
      <sheetData sheetId="1">
        <row r="11">
          <cell r="I11">
            <v>265523.12</v>
          </cell>
          <cell r="M11">
            <v>295750</v>
          </cell>
          <cell r="N11">
            <v>561273.12</v>
          </cell>
        </row>
        <row r="12">
          <cell r="I12">
            <v>4800</v>
          </cell>
          <cell r="M12">
            <v>0</v>
          </cell>
          <cell r="N12">
            <v>4800</v>
          </cell>
        </row>
        <row r="15">
          <cell r="I15">
            <v>4800</v>
          </cell>
          <cell r="M15">
            <v>0</v>
          </cell>
          <cell r="N15">
            <v>4800</v>
          </cell>
        </row>
        <row r="17">
          <cell r="I17">
            <v>0</v>
          </cell>
          <cell r="M17">
            <v>295750</v>
          </cell>
          <cell r="N17">
            <v>295750</v>
          </cell>
        </row>
        <row r="18">
          <cell r="I18">
            <v>0</v>
          </cell>
          <cell r="M18">
            <v>295750</v>
          </cell>
          <cell r="N18">
            <v>295750</v>
          </cell>
        </row>
        <row r="20">
          <cell r="I20">
            <v>260723.12</v>
          </cell>
          <cell r="M20">
            <v>0</v>
          </cell>
          <cell r="N20">
            <v>260723.12</v>
          </cell>
        </row>
        <row r="23">
          <cell r="I23">
            <v>260723.12</v>
          </cell>
          <cell r="M23">
            <v>0</v>
          </cell>
          <cell r="N23">
            <v>260723.12</v>
          </cell>
        </row>
        <row r="25">
          <cell r="I25">
            <v>2000</v>
          </cell>
          <cell r="M25">
            <v>0</v>
          </cell>
          <cell r="N25">
            <v>2000</v>
          </cell>
        </row>
        <row r="26">
          <cell r="I26">
            <v>2000</v>
          </cell>
          <cell r="M26">
            <v>0</v>
          </cell>
          <cell r="N26">
            <v>2000</v>
          </cell>
        </row>
        <row r="29">
          <cell r="I29">
            <v>2000</v>
          </cell>
          <cell r="M29">
            <v>0</v>
          </cell>
          <cell r="N29">
            <v>2000</v>
          </cell>
        </row>
        <row r="31">
          <cell r="I31">
            <v>101246.79</v>
          </cell>
          <cell r="M31">
            <v>316666.23999999999</v>
          </cell>
          <cell r="N31">
            <v>417913.02999999997</v>
          </cell>
        </row>
        <row r="32">
          <cell r="I32">
            <v>101246.79</v>
          </cell>
          <cell r="M32">
            <v>316666.23999999999</v>
          </cell>
          <cell r="N32">
            <v>417913.02999999997</v>
          </cell>
        </row>
        <row r="33">
          <cell r="I33">
            <v>31744.7</v>
          </cell>
          <cell r="M33">
            <v>0</v>
          </cell>
          <cell r="N33">
            <v>31744.7</v>
          </cell>
        </row>
        <row r="36">
          <cell r="I36">
            <v>68502.09</v>
          </cell>
          <cell r="M36">
            <v>0</v>
          </cell>
          <cell r="N36">
            <v>68502.09</v>
          </cell>
        </row>
        <row r="38">
          <cell r="I38">
            <v>0</v>
          </cell>
          <cell r="M38">
            <v>16666.240000000002</v>
          </cell>
          <cell r="N38">
            <v>16666.240000000002</v>
          </cell>
        </row>
        <row r="40">
          <cell r="I40">
            <v>0</v>
          </cell>
          <cell r="M40">
            <v>300000</v>
          </cell>
          <cell r="N40">
            <v>300000</v>
          </cell>
        </row>
        <row r="41">
          <cell r="I41">
            <v>1000</v>
          </cell>
          <cell r="M41">
            <v>0</v>
          </cell>
          <cell r="N41">
            <v>1000</v>
          </cell>
        </row>
        <row r="43">
          <cell r="I43">
            <v>107054.72</v>
          </cell>
          <cell r="M43">
            <v>0</v>
          </cell>
          <cell r="N43">
            <v>107054.72</v>
          </cell>
        </row>
        <row r="44">
          <cell r="I44">
            <v>54800</v>
          </cell>
          <cell r="M44">
            <v>0</v>
          </cell>
          <cell r="N44">
            <v>54800</v>
          </cell>
        </row>
        <row r="47">
          <cell r="I47">
            <v>54800</v>
          </cell>
          <cell r="M47">
            <v>0</v>
          </cell>
          <cell r="N47">
            <v>54800</v>
          </cell>
        </row>
        <row r="49">
          <cell r="I49">
            <v>52254.720000000001</v>
          </cell>
          <cell r="M49">
            <v>0</v>
          </cell>
          <cell r="N49">
            <v>52254.720000000001</v>
          </cell>
        </row>
        <row r="50">
          <cell r="I50">
            <v>4000</v>
          </cell>
          <cell r="M50">
            <v>0</v>
          </cell>
          <cell r="N50">
            <v>4000</v>
          </cell>
        </row>
        <row r="53">
          <cell r="I53">
            <v>15654.72</v>
          </cell>
          <cell r="M53">
            <v>0</v>
          </cell>
          <cell r="N53">
            <v>15654.72</v>
          </cell>
        </row>
        <row r="54">
          <cell r="I54">
            <v>32600</v>
          </cell>
          <cell r="M54">
            <v>0</v>
          </cell>
          <cell r="N54">
            <v>32600</v>
          </cell>
        </row>
        <row r="57">
          <cell r="I57">
            <v>1100</v>
          </cell>
          <cell r="M57">
            <v>0</v>
          </cell>
          <cell r="N57">
            <v>1100</v>
          </cell>
        </row>
        <row r="59">
          <cell r="I59">
            <v>1100</v>
          </cell>
          <cell r="M59">
            <v>0</v>
          </cell>
          <cell r="N59">
            <v>1100</v>
          </cell>
        </row>
        <row r="62">
          <cell r="I62">
            <v>1100</v>
          </cell>
          <cell r="M62">
            <v>0</v>
          </cell>
          <cell r="N62">
            <v>1100</v>
          </cell>
        </row>
        <row r="64">
          <cell r="I64">
            <v>0</v>
          </cell>
          <cell r="M64">
            <v>37577</v>
          </cell>
          <cell r="N64">
            <v>37577</v>
          </cell>
        </row>
        <row r="65">
          <cell r="I65">
            <v>0</v>
          </cell>
          <cell r="M65">
            <v>37577</v>
          </cell>
          <cell r="N65">
            <v>37577</v>
          </cell>
        </row>
        <row r="66">
          <cell r="I66">
            <v>0</v>
          </cell>
          <cell r="M66">
            <v>37577</v>
          </cell>
          <cell r="N66">
            <v>37577</v>
          </cell>
        </row>
        <row r="70">
          <cell r="I70">
            <v>8059936.0300000003</v>
          </cell>
          <cell r="M70">
            <v>0</v>
          </cell>
          <cell r="N70">
            <v>8059936.0300000003</v>
          </cell>
        </row>
        <row r="71">
          <cell r="I71">
            <v>5500</v>
          </cell>
          <cell r="M71">
            <v>0</v>
          </cell>
          <cell r="N71">
            <v>5500</v>
          </cell>
        </row>
        <row r="73">
          <cell r="I73">
            <v>5000</v>
          </cell>
          <cell r="M73">
            <v>0</v>
          </cell>
          <cell r="N73">
            <v>5000</v>
          </cell>
        </row>
        <row r="74">
          <cell r="I74">
            <v>500</v>
          </cell>
          <cell r="M74">
            <v>0</v>
          </cell>
          <cell r="N74">
            <v>500</v>
          </cell>
        </row>
        <row r="78">
          <cell r="I78">
            <v>1566860.71</v>
          </cell>
          <cell r="M78">
            <v>0</v>
          </cell>
          <cell r="N78">
            <v>1566860.71</v>
          </cell>
        </row>
        <row r="79">
          <cell r="I79">
            <v>1361097</v>
          </cell>
          <cell r="M79">
            <v>0</v>
          </cell>
          <cell r="N79">
            <v>1361097</v>
          </cell>
        </row>
        <row r="80">
          <cell r="I80">
            <v>119204</v>
          </cell>
          <cell r="M80">
            <v>0</v>
          </cell>
          <cell r="N80">
            <v>119204</v>
          </cell>
        </row>
        <row r="81">
          <cell r="I81">
            <v>47041</v>
          </cell>
          <cell r="M81">
            <v>0</v>
          </cell>
          <cell r="N81">
            <v>47041</v>
          </cell>
        </row>
        <row r="82">
          <cell r="I82">
            <v>6440.66</v>
          </cell>
          <cell r="M82">
            <v>0</v>
          </cell>
          <cell r="N82">
            <v>6440.66</v>
          </cell>
        </row>
        <row r="83">
          <cell r="I83">
            <v>30000</v>
          </cell>
          <cell r="M83">
            <v>0</v>
          </cell>
          <cell r="N83">
            <v>30000</v>
          </cell>
        </row>
        <row r="84">
          <cell r="I84">
            <v>2000.05</v>
          </cell>
          <cell r="M84">
            <v>0</v>
          </cell>
          <cell r="N84">
            <v>2000.05</v>
          </cell>
        </row>
        <row r="85">
          <cell r="I85">
            <v>1078</v>
          </cell>
          <cell r="M85">
            <v>0</v>
          </cell>
          <cell r="N85">
            <v>1078</v>
          </cell>
        </row>
        <row r="90">
          <cell r="I90">
            <v>2091384.32</v>
          </cell>
          <cell r="M90">
            <v>0</v>
          </cell>
          <cell r="N90">
            <v>2091384.32</v>
          </cell>
        </row>
        <row r="91">
          <cell r="I91">
            <v>1333933</v>
          </cell>
          <cell r="M91">
            <v>0</v>
          </cell>
          <cell r="N91">
            <v>1333933</v>
          </cell>
        </row>
        <row r="92">
          <cell r="I92">
            <v>468051</v>
          </cell>
          <cell r="M92">
            <v>0</v>
          </cell>
          <cell r="N92">
            <v>468051</v>
          </cell>
        </row>
        <row r="93">
          <cell r="I93">
            <v>5662</v>
          </cell>
          <cell r="M93">
            <v>0</v>
          </cell>
          <cell r="N93">
            <v>5662</v>
          </cell>
        </row>
        <row r="94">
          <cell r="I94">
            <v>55088.32</v>
          </cell>
          <cell r="M94">
            <v>0</v>
          </cell>
          <cell r="N94">
            <v>55088.32</v>
          </cell>
        </row>
        <row r="95">
          <cell r="I95">
            <v>5000</v>
          </cell>
          <cell r="M95">
            <v>0</v>
          </cell>
          <cell r="N95">
            <v>5000</v>
          </cell>
        </row>
        <row r="96">
          <cell r="I96">
            <v>3650</v>
          </cell>
          <cell r="M96">
            <v>0</v>
          </cell>
          <cell r="N96">
            <v>3650</v>
          </cell>
        </row>
        <row r="97">
          <cell r="I97">
            <v>90000</v>
          </cell>
          <cell r="M97">
            <v>0</v>
          </cell>
          <cell r="N97">
            <v>90000</v>
          </cell>
        </row>
        <row r="98">
          <cell r="I98">
            <v>120000</v>
          </cell>
          <cell r="M98">
            <v>0</v>
          </cell>
          <cell r="N98">
            <v>120000</v>
          </cell>
        </row>
        <row r="99">
          <cell r="I99">
            <v>10000</v>
          </cell>
          <cell r="M99">
            <v>0</v>
          </cell>
          <cell r="N99">
            <v>10000</v>
          </cell>
        </row>
        <row r="102">
          <cell r="I102">
            <v>1034799</v>
          </cell>
          <cell r="M102">
            <v>0</v>
          </cell>
          <cell r="N102">
            <v>1034799</v>
          </cell>
        </row>
        <row r="103">
          <cell r="I103">
            <v>16000</v>
          </cell>
          <cell r="M103">
            <v>0</v>
          </cell>
          <cell r="N103">
            <v>16000</v>
          </cell>
        </row>
        <row r="104">
          <cell r="I104">
            <v>420000</v>
          </cell>
          <cell r="M104">
            <v>0</v>
          </cell>
          <cell r="N104">
            <v>420000</v>
          </cell>
        </row>
        <row r="105">
          <cell r="I105">
            <v>79645</v>
          </cell>
          <cell r="M105">
            <v>0</v>
          </cell>
          <cell r="N105">
            <v>79645</v>
          </cell>
        </row>
        <row r="107">
          <cell r="I107">
            <v>519154</v>
          </cell>
          <cell r="M107">
            <v>0</v>
          </cell>
          <cell r="N107">
            <v>519154</v>
          </cell>
        </row>
        <row r="109">
          <cell r="I109">
            <v>3361392</v>
          </cell>
          <cell r="M109">
            <v>0</v>
          </cell>
          <cell r="N109">
            <v>3361392</v>
          </cell>
        </row>
        <row r="110">
          <cell r="I110">
            <v>3326392</v>
          </cell>
          <cell r="M110">
            <v>0</v>
          </cell>
          <cell r="N110">
            <v>3326392</v>
          </cell>
        </row>
        <row r="111">
          <cell r="I111">
            <v>35000</v>
          </cell>
          <cell r="M111">
            <v>0</v>
          </cell>
          <cell r="N111">
            <v>35000</v>
          </cell>
        </row>
        <row r="113">
          <cell r="I113">
            <v>5991076</v>
          </cell>
          <cell r="M113">
            <v>0</v>
          </cell>
          <cell r="N113">
            <v>5991076</v>
          </cell>
        </row>
        <row r="114">
          <cell r="I114">
            <v>5196795</v>
          </cell>
          <cell r="M114">
            <v>0</v>
          </cell>
          <cell r="N114">
            <v>5196795</v>
          </cell>
        </row>
        <row r="115">
          <cell r="I115">
            <v>5196795</v>
          </cell>
          <cell r="M115">
            <v>0</v>
          </cell>
          <cell r="N115">
            <v>5196795</v>
          </cell>
        </row>
        <row r="117">
          <cell r="I117">
            <v>712334</v>
          </cell>
          <cell r="M117">
            <v>0</v>
          </cell>
          <cell r="N117">
            <v>712334</v>
          </cell>
        </row>
        <row r="118">
          <cell r="I118">
            <v>712334</v>
          </cell>
          <cell r="M118">
            <v>0</v>
          </cell>
          <cell r="N118">
            <v>712334</v>
          </cell>
        </row>
        <row r="120">
          <cell r="I120">
            <v>50000</v>
          </cell>
          <cell r="M120">
            <v>0</v>
          </cell>
          <cell r="N120">
            <v>50000</v>
          </cell>
        </row>
        <row r="121">
          <cell r="I121">
            <v>50000</v>
          </cell>
          <cell r="M121">
            <v>0</v>
          </cell>
          <cell r="N121">
            <v>50000</v>
          </cell>
        </row>
        <row r="123">
          <cell r="I123">
            <v>31947</v>
          </cell>
          <cell r="M123">
            <v>0</v>
          </cell>
          <cell r="N123">
            <v>31947</v>
          </cell>
        </row>
        <row r="124">
          <cell r="I124">
            <v>31947</v>
          </cell>
          <cell r="M124">
            <v>0</v>
          </cell>
          <cell r="N124">
            <v>31947</v>
          </cell>
        </row>
        <row r="126">
          <cell r="I126">
            <v>461949</v>
          </cell>
          <cell r="M126">
            <v>0</v>
          </cell>
          <cell r="N126">
            <v>461949</v>
          </cell>
        </row>
        <row r="127">
          <cell r="I127">
            <v>20949</v>
          </cell>
          <cell r="M127">
            <v>0</v>
          </cell>
          <cell r="N127">
            <v>20949</v>
          </cell>
        </row>
        <row r="130">
          <cell r="I130">
            <v>20949</v>
          </cell>
          <cell r="M130">
            <v>0</v>
          </cell>
          <cell r="N130">
            <v>20949</v>
          </cell>
        </row>
        <row r="132">
          <cell r="I132">
            <v>263604</v>
          </cell>
          <cell r="M132">
            <v>0</v>
          </cell>
          <cell r="N132">
            <v>263604</v>
          </cell>
        </row>
        <row r="133">
          <cell r="I133">
            <v>263304</v>
          </cell>
          <cell r="M133">
            <v>0</v>
          </cell>
          <cell r="N133">
            <v>263304</v>
          </cell>
        </row>
        <row r="134">
          <cell r="I134">
            <v>300</v>
          </cell>
          <cell r="M134">
            <v>0</v>
          </cell>
          <cell r="N134">
            <v>300</v>
          </cell>
        </row>
        <row r="136">
          <cell r="I136">
            <v>7000</v>
          </cell>
          <cell r="M136">
            <v>0</v>
          </cell>
          <cell r="N136">
            <v>7000</v>
          </cell>
        </row>
        <row r="137">
          <cell r="I137">
            <v>7000</v>
          </cell>
          <cell r="M137">
            <v>0</v>
          </cell>
          <cell r="N137">
            <v>7000</v>
          </cell>
        </row>
        <row r="139">
          <cell r="I139">
            <v>850</v>
          </cell>
          <cell r="M139">
            <v>0</v>
          </cell>
          <cell r="N139">
            <v>850</v>
          </cell>
        </row>
        <row r="140">
          <cell r="I140">
            <v>700</v>
          </cell>
          <cell r="M140">
            <v>0</v>
          </cell>
          <cell r="N140">
            <v>700</v>
          </cell>
        </row>
        <row r="141">
          <cell r="I141">
            <v>150</v>
          </cell>
          <cell r="M141">
            <v>0</v>
          </cell>
          <cell r="N141">
            <v>150</v>
          </cell>
        </row>
        <row r="143">
          <cell r="I143">
            <v>169546</v>
          </cell>
          <cell r="M143">
            <v>0</v>
          </cell>
          <cell r="N143">
            <v>169546</v>
          </cell>
        </row>
        <row r="144">
          <cell r="I144">
            <v>169546</v>
          </cell>
          <cell r="M144">
            <v>0</v>
          </cell>
          <cell r="N144">
            <v>169546</v>
          </cell>
        </row>
        <row r="146">
          <cell r="M146">
            <v>0</v>
          </cell>
        </row>
        <row r="148">
          <cell r="I148">
            <v>1594100</v>
          </cell>
          <cell r="M148">
            <v>0</v>
          </cell>
          <cell r="N148">
            <v>1594100</v>
          </cell>
        </row>
        <row r="151">
          <cell r="I151">
            <v>1594100</v>
          </cell>
          <cell r="M151">
            <v>0</v>
          </cell>
          <cell r="N151">
            <v>1594100</v>
          </cell>
        </row>
        <row r="154">
          <cell r="I154">
            <v>4301</v>
          </cell>
          <cell r="M154">
            <v>0</v>
          </cell>
          <cell r="N154">
            <v>4301</v>
          </cell>
        </row>
        <row r="157">
          <cell r="I157">
            <v>2112</v>
          </cell>
          <cell r="M157">
            <v>0</v>
          </cell>
          <cell r="N157">
            <v>2112</v>
          </cell>
        </row>
        <row r="159">
          <cell r="I159">
            <v>2189</v>
          </cell>
          <cell r="M159">
            <v>0</v>
          </cell>
          <cell r="N159">
            <v>2189</v>
          </cell>
        </row>
        <row r="161">
          <cell r="I161">
            <v>67000</v>
          </cell>
          <cell r="M161">
            <v>0</v>
          </cell>
          <cell r="N161">
            <v>67000</v>
          </cell>
        </row>
        <row r="163">
          <cell r="I163">
            <v>67000</v>
          </cell>
          <cell r="M163">
            <v>0</v>
          </cell>
          <cell r="N163">
            <v>67000</v>
          </cell>
        </row>
        <row r="165">
          <cell r="I165">
            <v>18100</v>
          </cell>
          <cell r="M165">
            <v>0</v>
          </cell>
          <cell r="N165">
            <v>18100</v>
          </cell>
        </row>
        <row r="167">
          <cell r="I167">
            <v>18100</v>
          </cell>
          <cell r="M167">
            <v>0</v>
          </cell>
          <cell r="N167">
            <v>18100</v>
          </cell>
        </row>
        <row r="169">
          <cell r="I169">
            <v>35800</v>
          </cell>
          <cell r="M169">
            <v>0</v>
          </cell>
          <cell r="N169">
            <v>35800</v>
          </cell>
        </row>
        <row r="171">
          <cell r="I171">
            <v>35800</v>
          </cell>
          <cell r="M171">
            <v>0</v>
          </cell>
          <cell r="N171">
            <v>35800</v>
          </cell>
        </row>
        <row r="173">
          <cell r="I173">
            <v>5200</v>
          </cell>
          <cell r="M173">
            <v>0</v>
          </cell>
          <cell r="N173">
            <v>5200</v>
          </cell>
        </row>
        <row r="174">
          <cell r="I174">
            <v>5200</v>
          </cell>
          <cell r="M174">
            <v>0</v>
          </cell>
          <cell r="N174">
            <v>5200</v>
          </cell>
        </row>
        <row r="176">
          <cell r="I176">
            <v>53438</v>
          </cell>
          <cell r="M176">
            <v>0</v>
          </cell>
          <cell r="N176">
            <v>53438</v>
          </cell>
        </row>
        <row r="177">
          <cell r="I177">
            <v>18480</v>
          </cell>
          <cell r="M177">
            <v>0</v>
          </cell>
          <cell r="N177">
            <v>18480</v>
          </cell>
        </row>
        <row r="180">
          <cell r="I180">
            <v>28158</v>
          </cell>
          <cell r="M180">
            <v>0</v>
          </cell>
          <cell r="N180">
            <v>28158</v>
          </cell>
        </row>
        <row r="182">
          <cell r="I182">
            <v>6800</v>
          </cell>
          <cell r="M182">
            <v>0</v>
          </cell>
          <cell r="N182">
            <v>6800</v>
          </cell>
        </row>
        <row r="184">
          <cell r="I184">
            <v>121050.8</v>
          </cell>
          <cell r="M184">
            <v>0</v>
          </cell>
          <cell r="N184">
            <v>121050.8</v>
          </cell>
        </row>
        <row r="185">
          <cell r="I185">
            <v>121050.8</v>
          </cell>
          <cell r="M185">
            <v>0</v>
          </cell>
          <cell r="N185">
            <v>121050.8</v>
          </cell>
        </row>
        <row r="186">
          <cell r="I186">
            <v>114964.45</v>
          </cell>
          <cell r="M186">
            <v>0</v>
          </cell>
          <cell r="N186">
            <v>114964.45</v>
          </cell>
        </row>
        <row r="187">
          <cell r="I187">
            <v>6086.35</v>
          </cell>
          <cell r="M187">
            <v>0</v>
          </cell>
          <cell r="N187">
            <v>6086.35</v>
          </cell>
        </row>
        <row r="189">
          <cell r="I189">
            <v>111905.4</v>
          </cell>
          <cell r="M189">
            <v>0</v>
          </cell>
          <cell r="N189">
            <v>111905.4</v>
          </cell>
        </row>
        <row r="190">
          <cell r="I190">
            <v>90182</v>
          </cell>
          <cell r="M190">
            <v>0</v>
          </cell>
          <cell r="N190">
            <v>90182</v>
          </cell>
        </row>
        <row r="191">
          <cell r="I191">
            <v>38000</v>
          </cell>
          <cell r="M191">
            <v>0</v>
          </cell>
          <cell r="N191">
            <v>38000</v>
          </cell>
        </row>
        <row r="193">
          <cell r="I193">
            <v>52182</v>
          </cell>
          <cell r="M193">
            <v>0</v>
          </cell>
          <cell r="N193">
            <v>52182</v>
          </cell>
        </row>
        <row r="195">
          <cell r="I195">
            <v>19032</v>
          </cell>
          <cell r="M195">
            <v>0</v>
          </cell>
          <cell r="N195">
            <v>19032</v>
          </cell>
        </row>
        <row r="197">
          <cell r="I197">
            <v>19032</v>
          </cell>
          <cell r="M197">
            <v>0</v>
          </cell>
          <cell r="N197">
            <v>19032</v>
          </cell>
        </row>
        <row r="199">
          <cell r="I199">
            <v>2691.4</v>
          </cell>
          <cell r="M199">
            <v>0</v>
          </cell>
          <cell r="N199">
            <v>2691.4</v>
          </cell>
        </row>
        <row r="202">
          <cell r="I202">
            <v>2691.4</v>
          </cell>
          <cell r="M202">
            <v>0</v>
          </cell>
          <cell r="N202">
            <v>2691.4</v>
          </cell>
        </row>
        <row r="204">
          <cell r="I204">
            <v>24000</v>
          </cell>
          <cell r="M204">
            <v>1066396</v>
          </cell>
          <cell r="N204">
            <v>1090396</v>
          </cell>
        </row>
        <row r="205">
          <cell r="I205">
            <v>10000</v>
          </cell>
          <cell r="M205">
            <v>1038896</v>
          </cell>
          <cell r="N205">
            <v>1048896</v>
          </cell>
        </row>
        <row r="206">
          <cell r="I206">
            <v>10000</v>
          </cell>
          <cell r="M206">
            <v>0</v>
          </cell>
          <cell r="N206">
            <v>10000</v>
          </cell>
        </row>
        <row r="207">
          <cell r="I207">
            <v>0</v>
          </cell>
          <cell r="M207">
            <v>87430</v>
          </cell>
          <cell r="N207">
            <v>87430</v>
          </cell>
        </row>
        <row r="208">
          <cell r="I208">
            <v>0</v>
          </cell>
          <cell r="M208">
            <v>951466</v>
          </cell>
          <cell r="N208">
            <v>951466</v>
          </cell>
        </row>
        <row r="210">
          <cell r="I210">
            <v>13000</v>
          </cell>
          <cell r="M210">
            <v>0</v>
          </cell>
          <cell r="N210">
            <v>13000</v>
          </cell>
        </row>
        <row r="211">
          <cell r="I211">
            <v>13000</v>
          </cell>
          <cell r="M211">
            <v>0</v>
          </cell>
          <cell r="N211">
            <v>13000</v>
          </cell>
        </row>
        <row r="213">
          <cell r="I213">
            <v>1000</v>
          </cell>
          <cell r="M213">
            <v>0</v>
          </cell>
          <cell r="N213">
            <v>1000</v>
          </cell>
        </row>
        <row r="214">
          <cell r="I214">
            <v>1000</v>
          </cell>
          <cell r="M214">
            <v>0</v>
          </cell>
          <cell r="N214">
            <v>1000</v>
          </cell>
        </row>
        <row r="216">
          <cell r="I216">
            <v>0</v>
          </cell>
          <cell r="M216">
            <v>27500</v>
          </cell>
          <cell r="N216">
            <v>27500</v>
          </cell>
        </row>
        <row r="217">
          <cell r="I217">
            <v>0</v>
          </cell>
          <cell r="M217">
            <v>27500</v>
          </cell>
          <cell r="N217">
            <v>27500</v>
          </cell>
        </row>
        <row r="219">
          <cell r="I219">
            <v>0</v>
          </cell>
          <cell r="M219">
            <v>108672</v>
          </cell>
          <cell r="N219">
            <v>108672</v>
          </cell>
        </row>
        <row r="220">
          <cell r="I220">
            <v>0</v>
          </cell>
          <cell r="M220">
            <v>108672</v>
          </cell>
          <cell r="N220">
            <v>108672</v>
          </cell>
        </row>
        <row r="221">
          <cell r="I221">
            <v>0</v>
          </cell>
          <cell r="M221">
            <v>108672</v>
          </cell>
          <cell r="N221">
            <v>108672</v>
          </cell>
        </row>
        <row r="223">
          <cell r="I223">
            <v>17024780.859999999</v>
          </cell>
          <cell r="M223">
            <v>1825061.24</v>
          </cell>
          <cell r="N223">
            <v>18849842.099999998</v>
          </cell>
        </row>
        <row r="224">
          <cell r="I224">
            <v>2263146.92</v>
          </cell>
          <cell r="M224">
            <v>1480895</v>
          </cell>
          <cell r="N224">
            <v>3744041.92</v>
          </cell>
        </row>
        <row r="225">
          <cell r="I225">
            <v>1940993.12</v>
          </cell>
          <cell r="M225">
            <v>0</v>
          </cell>
          <cell r="N225">
            <v>1940993.12</v>
          </cell>
        </row>
        <row r="226">
          <cell r="I226">
            <v>52182</v>
          </cell>
          <cell r="M226">
            <v>295750</v>
          </cell>
          <cell r="N226">
            <v>347932</v>
          </cell>
        </row>
        <row r="227">
          <cell r="I227">
            <v>121050.8</v>
          </cell>
          <cell r="M227">
            <v>1060138</v>
          </cell>
          <cell r="N227">
            <v>1181188.8</v>
          </cell>
        </row>
        <row r="228">
          <cell r="I228">
            <v>79645</v>
          </cell>
          <cell r="M228">
            <v>0</v>
          </cell>
          <cell r="N228">
            <v>79645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84"/>
  <sheetViews>
    <sheetView tabSelected="1" topLeftCell="A212" workbookViewId="0">
      <selection activeCell="D236" sqref="D236:D237"/>
    </sheetView>
  </sheetViews>
  <sheetFormatPr defaultRowHeight="15" x14ac:dyDescent="0.25"/>
  <cols>
    <col min="1" max="1" width="6.28515625" style="1" customWidth="1"/>
    <col min="2" max="2" width="6.85546875" style="2" customWidth="1"/>
    <col min="3" max="3" width="6.28515625" style="1" customWidth="1"/>
    <col min="4" max="4" width="73.7109375" style="3" customWidth="1"/>
    <col min="5" max="5" width="14.85546875" style="4" customWidth="1"/>
    <col min="6" max="12" width="14.7109375" style="3" customWidth="1"/>
    <col min="13" max="13" width="14" style="3" customWidth="1"/>
    <col min="14" max="14" width="16.42578125" style="3" customWidth="1"/>
    <col min="15" max="262" width="9.140625" style="3"/>
    <col min="263" max="263" width="6.28515625" style="3" customWidth="1"/>
    <col min="264" max="264" width="6.85546875" style="3" customWidth="1"/>
    <col min="265" max="265" width="6.28515625" style="3" customWidth="1"/>
    <col min="266" max="266" width="73.7109375" style="3" customWidth="1"/>
    <col min="267" max="267" width="14.85546875" style="3" customWidth="1"/>
    <col min="268" max="268" width="14.7109375" style="3" customWidth="1"/>
    <col min="269" max="269" width="14" style="3" customWidth="1"/>
    <col min="270" max="518" width="9.140625" style="3"/>
    <col min="519" max="519" width="6.28515625" style="3" customWidth="1"/>
    <col min="520" max="520" width="6.85546875" style="3" customWidth="1"/>
    <col min="521" max="521" width="6.28515625" style="3" customWidth="1"/>
    <col min="522" max="522" width="73.7109375" style="3" customWidth="1"/>
    <col min="523" max="523" width="14.85546875" style="3" customWidth="1"/>
    <col min="524" max="524" width="14.7109375" style="3" customWidth="1"/>
    <col min="525" max="525" width="14" style="3" customWidth="1"/>
    <col min="526" max="774" width="9.140625" style="3"/>
    <col min="775" max="775" width="6.28515625" style="3" customWidth="1"/>
    <col min="776" max="776" width="6.85546875" style="3" customWidth="1"/>
    <col min="777" max="777" width="6.28515625" style="3" customWidth="1"/>
    <col min="778" max="778" width="73.7109375" style="3" customWidth="1"/>
    <col min="779" max="779" width="14.85546875" style="3" customWidth="1"/>
    <col min="780" max="780" width="14.7109375" style="3" customWidth="1"/>
    <col min="781" max="781" width="14" style="3" customWidth="1"/>
    <col min="782" max="1030" width="9.140625" style="3"/>
    <col min="1031" max="1031" width="6.28515625" style="3" customWidth="1"/>
    <col min="1032" max="1032" width="6.85546875" style="3" customWidth="1"/>
    <col min="1033" max="1033" width="6.28515625" style="3" customWidth="1"/>
    <col min="1034" max="1034" width="73.7109375" style="3" customWidth="1"/>
    <col min="1035" max="1035" width="14.85546875" style="3" customWidth="1"/>
    <col min="1036" max="1036" width="14.7109375" style="3" customWidth="1"/>
    <col min="1037" max="1037" width="14" style="3" customWidth="1"/>
    <col min="1038" max="1286" width="9.140625" style="3"/>
    <col min="1287" max="1287" width="6.28515625" style="3" customWidth="1"/>
    <col min="1288" max="1288" width="6.85546875" style="3" customWidth="1"/>
    <col min="1289" max="1289" width="6.28515625" style="3" customWidth="1"/>
    <col min="1290" max="1290" width="73.7109375" style="3" customWidth="1"/>
    <col min="1291" max="1291" width="14.85546875" style="3" customWidth="1"/>
    <col min="1292" max="1292" width="14.7109375" style="3" customWidth="1"/>
    <col min="1293" max="1293" width="14" style="3" customWidth="1"/>
    <col min="1294" max="1542" width="9.140625" style="3"/>
    <col min="1543" max="1543" width="6.28515625" style="3" customWidth="1"/>
    <col min="1544" max="1544" width="6.85546875" style="3" customWidth="1"/>
    <col min="1545" max="1545" width="6.28515625" style="3" customWidth="1"/>
    <col min="1546" max="1546" width="73.7109375" style="3" customWidth="1"/>
    <col min="1547" max="1547" width="14.85546875" style="3" customWidth="1"/>
    <col min="1548" max="1548" width="14.7109375" style="3" customWidth="1"/>
    <col min="1549" max="1549" width="14" style="3" customWidth="1"/>
    <col min="1550" max="1798" width="9.140625" style="3"/>
    <col min="1799" max="1799" width="6.28515625" style="3" customWidth="1"/>
    <col min="1800" max="1800" width="6.85546875" style="3" customWidth="1"/>
    <col min="1801" max="1801" width="6.28515625" style="3" customWidth="1"/>
    <col min="1802" max="1802" width="73.7109375" style="3" customWidth="1"/>
    <col min="1803" max="1803" width="14.85546875" style="3" customWidth="1"/>
    <col min="1804" max="1804" width="14.7109375" style="3" customWidth="1"/>
    <col min="1805" max="1805" width="14" style="3" customWidth="1"/>
    <col min="1806" max="2054" width="9.140625" style="3"/>
    <col min="2055" max="2055" width="6.28515625" style="3" customWidth="1"/>
    <col min="2056" max="2056" width="6.85546875" style="3" customWidth="1"/>
    <col min="2057" max="2057" width="6.28515625" style="3" customWidth="1"/>
    <col min="2058" max="2058" width="73.7109375" style="3" customWidth="1"/>
    <col min="2059" max="2059" width="14.85546875" style="3" customWidth="1"/>
    <col min="2060" max="2060" width="14.7109375" style="3" customWidth="1"/>
    <col min="2061" max="2061" width="14" style="3" customWidth="1"/>
    <col min="2062" max="2310" width="9.140625" style="3"/>
    <col min="2311" max="2311" width="6.28515625" style="3" customWidth="1"/>
    <col min="2312" max="2312" width="6.85546875" style="3" customWidth="1"/>
    <col min="2313" max="2313" width="6.28515625" style="3" customWidth="1"/>
    <col min="2314" max="2314" width="73.7109375" style="3" customWidth="1"/>
    <col min="2315" max="2315" width="14.85546875" style="3" customWidth="1"/>
    <col min="2316" max="2316" width="14.7109375" style="3" customWidth="1"/>
    <col min="2317" max="2317" width="14" style="3" customWidth="1"/>
    <col min="2318" max="2566" width="9.140625" style="3"/>
    <col min="2567" max="2567" width="6.28515625" style="3" customWidth="1"/>
    <col min="2568" max="2568" width="6.85546875" style="3" customWidth="1"/>
    <col min="2569" max="2569" width="6.28515625" style="3" customWidth="1"/>
    <col min="2570" max="2570" width="73.7109375" style="3" customWidth="1"/>
    <col min="2571" max="2571" width="14.85546875" style="3" customWidth="1"/>
    <col min="2572" max="2572" width="14.7109375" style="3" customWidth="1"/>
    <col min="2573" max="2573" width="14" style="3" customWidth="1"/>
    <col min="2574" max="2822" width="9.140625" style="3"/>
    <col min="2823" max="2823" width="6.28515625" style="3" customWidth="1"/>
    <col min="2824" max="2824" width="6.85546875" style="3" customWidth="1"/>
    <col min="2825" max="2825" width="6.28515625" style="3" customWidth="1"/>
    <col min="2826" max="2826" width="73.7109375" style="3" customWidth="1"/>
    <col min="2827" max="2827" width="14.85546875" style="3" customWidth="1"/>
    <col min="2828" max="2828" width="14.7109375" style="3" customWidth="1"/>
    <col min="2829" max="2829" width="14" style="3" customWidth="1"/>
    <col min="2830" max="3078" width="9.140625" style="3"/>
    <col min="3079" max="3079" width="6.28515625" style="3" customWidth="1"/>
    <col min="3080" max="3080" width="6.85546875" style="3" customWidth="1"/>
    <col min="3081" max="3081" width="6.28515625" style="3" customWidth="1"/>
    <col min="3082" max="3082" width="73.7109375" style="3" customWidth="1"/>
    <col min="3083" max="3083" width="14.85546875" style="3" customWidth="1"/>
    <col min="3084" max="3084" width="14.7109375" style="3" customWidth="1"/>
    <col min="3085" max="3085" width="14" style="3" customWidth="1"/>
    <col min="3086" max="3334" width="9.140625" style="3"/>
    <col min="3335" max="3335" width="6.28515625" style="3" customWidth="1"/>
    <col min="3336" max="3336" width="6.85546875" style="3" customWidth="1"/>
    <col min="3337" max="3337" width="6.28515625" style="3" customWidth="1"/>
    <col min="3338" max="3338" width="73.7109375" style="3" customWidth="1"/>
    <col min="3339" max="3339" width="14.85546875" style="3" customWidth="1"/>
    <col min="3340" max="3340" width="14.7109375" style="3" customWidth="1"/>
    <col min="3341" max="3341" width="14" style="3" customWidth="1"/>
    <col min="3342" max="3590" width="9.140625" style="3"/>
    <col min="3591" max="3591" width="6.28515625" style="3" customWidth="1"/>
    <col min="3592" max="3592" width="6.85546875" style="3" customWidth="1"/>
    <col min="3593" max="3593" width="6.28515625" style="3" customWidth="1"/>
    <col min="3594" max="3594" width="73.7109375" style="3" customWidth="1"/>
    <col min="3595" max="3595" width="14.85546875" style="3" customWidth="1"/>
    <col min="3596" max="3596" width="14.7109375" style="3" customWidth="1"/>
    <col min="3597" max="3597" width="14" style="3" customWidth="1"/>
    <col min="3598" max="3846" width="9.140625" style="3"/>
    <col min="3847" max="3847" width="6.28515625" style="3" customWidth="1"/>
    <col min="3848" max="3848" width="6.85546875" style="3" customWidth="1"/>
    <col min="3849" max="3849" width="6.28515625" style="3" customWidth="1"/>
    <col min="3850" max="3850" width="73.7109375" style="3" customWidth="1"/>
    <col min="3851" max="3851" width="14.85546875" style="3" customWidth="1"/>
    <col min="3852" max="3852" width="14.7109375" style="3" customWidth="1"/>
    <col min="3853" max="3853" width="14" style="3" customWidth="1"/>
    <col min="3854" max="4102" width="9.140625" style="3"/>
    <col min="4103" max="4103" width="6.28515625" style="3" customWidth="1"/>
    <col min="4104" max="4104" width="6.85546875" style="3" customWidth="1"/>
    <col min="4105" max="4105" width="6.28515625" style="3" customWidth="1"/>
    <col min="4106" max="4106" width="73.7109375" style="3" customWidth="1"/>
    <col min="4107" max="4107" width="14.85546875" style="3" customWidth="1"/>
    <col min="4108" max="4108" width="14.7109375" style="3" customWidth="1"/>
    <col min="4109" max="4109" width="14" style="3" customWidth="1"/>
    <col min="4110" max="4358" width="9.140625" style="3"/>
    <col min="4359" max="4359" width="6.28515625" style="3" customWidth="1"/>
    <col min="4360" max="4360" width="6.85546875" style="3" customWidth="1"/>
    <col min="4361" max="4361" width="6.28515625" style="3" customWidth="1"/>
    <col min="4362" max="4362" width="73.7109375" style="3" customWidth="1"/>
    <col min="4363" max="4363" width="14.85546875" style="3" customWidth="1"/>
    <col min="4364" max="4364" width="14.7109375" style="3" customWidth="1"/>
    <col min="4365" max="4365" width="14" style="3" customWidth="1"/>
    <col min="4366" max="4614" width="9.140625" style="3"/>
    <col min="4615" max="4615" width="6.28515625" style="3" customWidth="1"/>
    <col min="4616" max="4616" width="6.85546875" style="3" customWidth="1"/>
    <col min="4617" max="4617" width="6.28515625" style="3" customWidth="1"/>
    <col min="4618" max="4618" width="73.7109375" style="3" customWidth="1"/>
    <col min="4619" max="4619" width="14.85546875" style="3" customWidth="1"/>
    <col min="4620" max="4620" width="14.7109375" style="3" customWidth="1"/>
    <col min="4621" max="4621" width="14" style="3" customWidth="1"/>
    <col min="4622" max="4870" width="9.140625" style="3"/>
    <col min="4871" max="4871" width="6.28515625" style="3" customWidth="1"/>
    <col min="4872" max="4872" width="6.85546875" style="3" customWidth="1"/>
    <col min="4873" max="4873" width="6.28515625" style="3" customWidth="1"/>
    <col min="4874" max="4874" width="73.7109375" style="3" customWidth="1"/>
    <col min="4875" max="4875" width="14.85546875" style="3" customWidth="1"/>
    <col min="4876" max="4876" width="14.7109375" style="3" customWidth="1"/>
    <col min="4877" max="4877" width="14" style="3" customWidth="1"/>
    <col min="4878" max="5126" width="9.140625" style="3"/>
    <col min="5127" max="5127" width="6.28515625" style="3" customWidth="1"/>
    <col min="5128" max="5128" width="6.85546875" style="3" customWidth="1"/>
    <col min="5129" max="5129" width="6.28515625" style="3" customWidth="1"/>
    <col min="5130" max="5130" width="73.7109375" style="3" customWidth="1"/>
    <col min="5131" max="5131" width="14.85546875" style="3" customWidth="1"/>
    <col min="5132" max="5132" width="14.7109375" style="3" customWidth="1"/>
    <col min="5133" max="5133" width="14" style="3" customWidth="1"/>
    <col min="5134" max="5382" width="9.140625" style="3"/>
    <col min="5383" max="5383" width="6.28515625" style="3" customWidth="1"/>
    <col min="5384" max="5384" width="6.85546875" style="3" customWidth="1"/>
    <col min="5385" max="5385" width="6.28515625" style="3" customWidth="1"/>
    <col min="5386" max="5386" width="73.7109375" style="3" customWidth="1"/>
    <col min="5387" max="5387" width="14.85546875" style="3" customWidth="1"/>
    <col min="5388" max="5388" width="14.7109375" style="3" customWidth="1"/>
    <col min="5389" max="5389" width="14" style="3" customWidth="1"/>
    <col min="5390" max="5638" width="9.140625" style="3"/>
    <col min="5639" max="5639" width="6.28515625" style="3" customWidth="1"/>
    <col min="5640" max="5640" width="6.85546875" style="3" customWidth="1"/>
    <col min="5641" max="5641" width="6.28515625" style="3" customWidth="1"/>
    <col min="5642" max="5642" width="73.7109375" style="3" customWidth="1"/>
    <col min="5643" max="5643" width="14.85546875" style="3" customWidth="1"/>
    <col min="5644" max="5644" width="14.7109375" style="3" customWidth="1"/>
    <col min="5645" max="5645" width="14" style="3" customWidth="1"/>
    <col min="5646" max="5894" width="9.140625" style="3"/>
    <col min="5895" max="5895" width="6.28515625" style="3" customWidth="1"/>
    <col min="5896" max="5896" width="6.85546875" style="3" customWidth="1"/>
    <col min="5897" max="5897" width="6.28515625" style="3" customWidth="1"/>
    <col min="5898" max="5898" width="73.7109375" style="3" customWidth="1"/>
    <col min="5899" max="5899" width="14.85546875" style="3" customWidth="1"/>
    <col min="5900" max="5900" width="14.7109375" style="3" customWidth="1"/>
    <col min="5901" max="5901" width="14" style="3" customWidth="1"/>
    <col min="5902" max="6150" width="9.140625" style="3"/>
    <col min="6151" max="6151" width="6.28515625" style="3" customWidth="1"/>
    <col min="6152" max="6152" width="6.85546875" style="3" customWidth="1"/>
    <col min="6153" max="6153" width="6.28515625" style="3" customWidth="1"/>
    <col min="6154" max="6154" width="73.7109375" style="3" customWidth="1"/>
    <col min="6155" max="6155" width="14.85546875" style="3" customWidth="1"/>
    <col min="6156" max="6156" width="14.7109375" style="3" customWidth="1"/>
    <col min="6157" max="6157" width="14" style="3" customWidth="1"/>
    <col min="6158" max="6406" width="9.140625" style="3"/>
    <col min="6407" max="6407" width="6.28515625" style="3" customWidth="1"/>
    <col min="6408" max="6408" width="6.85546875" style="3" customWidth="1"/>
    <col min="6409" max="6409" width="6.28515625" style="3" customWidth="1"/>
    <col min="6410" max="6410" width="73.7109375" style="3" customWidth="1"/>
    <col min="6411" max="6411" width="14.85546875" style="3" customWidth="1"/>
    <col min="6412" max="6412" width="14.7109375" style="3" customWidth="1"/>
    <col min="6413" max="6413" width="14" style="3" customWidth="1"/>
    <col min="6414" max="6662" width="9.140625" style="3"/>
    <col min="6663" max="6663" width="6.28515625" style="3" customWidth="1"/>
    <col min="6664" max="6664" width="6.85546875" style="3" customWidth="1"/>
    <col min="6665" max="6665" width="6.28515625" style="3" customWidth="1"/>
    <col min="6666" max="6666" width="73.7109375" style="3" customWidth="1"/>
    <col min="6667" max="6667" width="14.85546875" style="3" customWidth="1"/>
    <col min="6668" max="6668" width="14.7109375" style="3" customWidth="1"/>
    <col min="6669" max="6669" width="14" style="3" customWidth="1"/>
    <col min="6670" max="6918" width="9.140625" style="3"/>
    <col min="6919" max="6919" width="6.28515625" style="3" customWidth="1"/>
    <col min="6920" max="6920" width="6.85546875" style="3" customWidth="1"/>
    <col min="6921" max="6921" width="6.28515625" style="3" customWidth="1"/>
    <col min="6922" max="6922" width="73.7109375" style="3" customWidth="1"/>
    <col min="6923" max="6923" width="14.85546875" style="3" customWidth="1"/>
    <col min="6924" max="6924" width="14.7109375" style="3" customWidth="1"/>
    <col min="6925" max="6925" width="14" style="3" customWidth="1"/>
    <col min="6926" max="7174" width="9.140625" style="3"/>
    <col min="7175" max="7175" width="6.28515625" style="3" customWidth="1"/>
    <col min="7176" max="7176" width="6.85546875" style="3" customWidth="1"/>
    <col min="7177" max="7177" width="6.28515625" style="3" customWidth="1"/>
    <col min="7178" max="7178" width="73.7109375" style="3" customWidth="1"/>
    <col min="7179" max="7179" width="14.85546875" style="3" customWidth="1"/>
    <col min="7180" max="7180" width="14.7109375" style="3" customWidth="1"/>
    <col min="7181" max="7181" width="14" style="3" customWidth="1"/>
    <col min="7182" max="7430" width="9.140625" style="3"/>
    <col min="7431" max="7431" width="6.28515625" style="3" customWidth="1"/>
    <col min="7432" max="7432" width="6.85546875" style="3" customWidth="1"/>
    <col min="7433" max="7433" width="6.28515625" style="3" customWidth="1"/>
    <col min="7434" max="7434" width="73.7109375" style="3" customWidth="1"/>
    <col min="7435" max="7435" width="14.85546875" style="3" customWidth="1"/>
    <col min="7436" max="7436" width="14.7109375" style="3" customWidth="1"/>
    <col min="7437" max="7437" width="14" style="3" customWidth="1"/>
    <col min="7438" max="7686" width="9.140625" style="3"/>
    <col min="7687" max="7687" width="6.28515625" style="3" customWidth="1"/>
    <col min="7688" max="7688" width="6.85546875" style="3" customWidth="1"/>
    <col min="7689" max="7689" width="6.28515625" style="3" customWidth="1"/>
    <col min="7690" max="7690" width="73.7109375" style="3" customWidth="1"/>
    <col min="7691" max="7691" width="14.85546875" style="3" customWidth="1"/>
    <col min="7692" max="7692" width="14.7109375" style="3" customWidth="1"/>
    <col min="7693" max="7693" width="14" style="3" customWidth="1"/>
    <col min="7694" max="7942" width="9.140625" style="3"/>
    <col min="7943" max="7943" width="6.28515625" style="3" customWidth="1"/>
    <col min="7944" max="7944" width="6.85546875" style="3" customWidth="1"/>
    <col min="7945" max="7945" width="6.28515625" style="3" customWidth="1"/>
    <col min="7946" max="7946" width="73.7109375" style="3" customWidth="1"/>
    <col min="7947" max="7947" width="14.85546875" style="3" customWidth="1"/>
    <col min="7948" max="7948" width="14.7109375" style="3" customWidth="1"/>
    <col min="7949" max="7949" width="14" style="3" customWidth="1"/>
    <col min="7950" max="8198" width="9.140625" style="3"/>
    <col min="8199" max="8199" width="6.28515625" style="3" customWidth="1"/>
    <col min="8200" max="8200" width="6.85546875" style="3" customWidth="1"/>
    <col min="8201" max="8201" width="6.28515625" style="3" customWidth="1"/>
    <col min="8202" max="8202" width="73.7109375" style="3" customWidth="1"/>
    <col min="8203" max="8203" width="14.85546875" style="3" customWidth="1"/>
    <col min="8204" max="8204" width="14.7109375" style="3" customWidth="1"/>
    <col min="8205" max="8205" width="14" style="3" customWidth="1"/>
    <col min="8206" max="8454" width="9.140625" style="3"/>
    <col min="8455" max="8455" width="6.28515625" style="3" customWidth="1"/>
    <col min="8456" max="8456" width="6.85546875" style="3" customWidth="1"/>
    <col min="8457" max="8457" width="6.28515625" style="3" customWidth="1"/>
    <col min="8458" max="8458" width="73.7109375" style="3" customWidth="1"/>
    <col min="8459" max="8459" width="14.85546875" style="3" customWidth="1"/>
    <col min="8460" max="8460" width="14.7109375" style="3" customWidth="1"/>
    <col min="8461" max="8461" width="14" style="3" customWidth="1"/>
    <col min="8462" max="8710" width="9.140625" style="3"/>
    <col min="8711" max="8711" width="6.28515625" style="3" customWidth="1"/>
    <col min="8712" max="8712" width="6.85546875" style="3" customWidth="1"/>
    <col min="8713" max="8713" width="6.28515625" style="3" customWidth="1"/>
    <col min="8714" max="8714" width="73.7109375" style="3" customWidth="1"/>
    <col min="8715" max="8715" width="14.85546875" style="3" customWidth="1"/>
    <col min="8716" max="8716" width="14.7109375" style="3" customWidth="1"/>
    <col min="8717" max="8717" width="14" style="3" customWidth="1"/>
    <col min="8718" max="8966" width="9.140625" style="3"/>
    <col min="8967" max="8967" width="6.28515625" style="3" customWidth="1"/>
    <col min="8968" max="8968" width="6.85546875" style="3" customWidth="1"/>
    <col min="8969" max="8969" width="6.28515625" style="3" customWidth="1"/>
    <col min="8970" max="8970" width="73.7109375" style="3" customWidth="1"/>
    <col min="8971" max="8971" width="14.85546875" style="3" customWidth="1"/>
    <col min="8972" max="8972" width="14.7109375" style="3" customWidth="1"/>
    <col min="8973" max="8973" width="14" style="3" customWidth="1"/>
    <col min="8974" max="9222" width="9.140625" style="3"/>
    <col min="9223" max="9223" width="6.28515625" style="3" customWidth="1"/>
    <col min="9224" max="9224" width="6.85546875" style="3" customWidth="1"/>
    <col min="9225" max="9225" width="6.28515625" style="3" customWidth="1"/>
    <col min="9226" max="9226" width="73.7109375" style="3" customWidth="1"/>
    <col min="9227" max="9227" width="14.85546875" style="3" customWidth="1"/>
    <col min="9228" max="9228" width="14.7109375" style="3" customWidth="1"/>
    <col min="9229" max="9229" width="14" style="3" customWidth="1"/>
    <col min="9230" max="9478" width="9.140625" style="3"/>
    <col min="9479" max="9479" width="6.28515625" style="3" customWidth="1"/>
    <col min="9480" max="9480" width="6.85546875" style="3" customWidth="1"/>
    <col min="9481" max="9481" width="6.28515625" style="3" customWidth="1"/>
    <col min="9482" max="9482" width="73.7109375" style="3" customWidth="1"/>
    <col min="9483" max="9483" width="14.85546875" style="3" customWidth="1"/>
    <col min="9484" max="9484" width="14.7109375" style="3" customWidth="1"/>
    <col min="9485" max="9485" width="14" style="3" customWidth="1"/>
    <col min="9486" max="9734" width="9.140625" style="3"/>
    <col min="9735" max="9735" width="6.28515625" style="3" customWidth="1"/>
    <col min="9736" max="9736" width="6.85546875" style="3" customWidth="1"/>
    <col min="9737" max="9737" width="6.28515625" style="3" customWidth="1"/>
    <col min="9738" max="9738" width="73.7109375" style="3" customWidth="1"/>
    <col min="9739" max="9739" width="14.85546875" style="3" customWidth="1"/>
    <col min="9740" max="9740" width="14.7109375" style="3" customWidth="1"/>
    <col min="9741" max="9741" width="14" style="3" customWidth="1"/>
    <col min="9742" max="9990" width="9.140625" style="3"/>
    <col min="9991" max="9991" width="6.28515625" style="3" customWidth="1"/>
    <col min="9992" max="9992" width="6.85546875" style="3" customWidth="1"/>
    <col min="9993" max="9993" width="6.28515625" style="3" customWidth="1"/>
    <col min="9994" max="9994" width="73.7109375" style="3" customWidth="1"/>
    <col min="9995" max="9995" width="14.85546875" style="3" customWidth="1"/>
    <col min="9996" max="9996" width="14.7109375" style="3" customWidth="1"/>
    <col min="9997" max="9997" width="14" style="3" customWidth="1"/>
    <col min="9998" max="10246" width="9.140625" style="3"/>
    <col min="10247" max="10247" width="6.28515625" style="3" customWidth="1"/>
    <col min="10248" max="10248" width="6.85546875" style="3" customWidth="1"/>
    <col min="10249" max="10249" width="6.28515625" style="3" customWidth="1"/>
    <col min="10250" max="10250" width="73.7109375" style="3" customWidth="1"/>
    <col min="10251" max="10251" width="14.85546875" style="3" customWidth="1"/>
    <col min="10252" max="10252" width="14.7109375" style="3" customWidth="1"/>
    <col min="10253" max="10253" width="14" style="3" customWidth="1"/>
    <col min="10254" max="10502" width="9.140625" style="3"/>
    <col min="10503" max="10503" width="6.28515625" style="3" customWidth="1"/>
    <col min="10504" max="10504" width="6.85546875" style="3" customWidth="1"/>
    <col min="10505" max="10505" width="6.28515625" style="3" customWidth="1"/>
    <col min="10506" max="10506" width="73.7109375" style="3" customWidth="1"/>
    <col min="10507" max="10507" width="14.85546875" style="3" customWidth="1"/>
    <col min="10508" max="10508" width="14.7109375" style="3" customWidth="1"/>
    <col min="10509" max="10509" width="14" style="3" customWidth="1"/>
    <col min="10510" max="10758" width="9.140625" style="3"/>
    <col min="10759" max="10759" width="6.28515625" style="3" customWidth="1"/>
    <col min="10760" max="10760" width="6.85546875" style="3" customWidth="1"/>
    <col min="10761" max="10761" width="6.28515625" style="3" customWidth="1"/>
    <col min="10762" max="10762" width="73.7109375" style="3" customWidth="1"/>
    <col min="10763" max="10763" width="14.85546875" style="3" customWidth="1"/>
    <col min="10764" max="10764" width="14.7109375" style="3" customWidth="1"/>
    <col min="10765" max="10765" width="14" style="3" customWidth="1"/>
    <col min="10766" max="11014" width="9.140625" style="3"/>
    <col min="11015" max="11015" width="6.28515625" style="3" customWidth="1"/>
    <col min="11016" max="11016" width="6.85546875" style="3" customWidth="1"/>
    <col min="11017" max="11017" width="6.28515625" style="3" customWidth="1"/>
    <col min="11018" max="11018" width="73.7109375" style="3" customWidth="1"/>
    <col min="11019" max="11019" width="14.85546875" style="3" customWidth="1"/>
    <col min="11020" max="11020" width="14.7109375" style="3" customWidth="1"/>
    <col min="11021" max="11021" width="14" style="3" customWidth="1"/>
    <col min="11022" max="11270" width="9.140625" style="3"/>
    <col min="11271" max="11271" width="6.28515625" style="3" customWidth="1"/>
    <col min="11272" max="11272" width="6.85546875" style="3" customWidth="1"/>
    <col min="11273" max="11273" width="6.28515625" style="3" customWidth="1"/>
    <col min="11274" max="11274" width="73.7109375" style="3" customWidth="1"/>
    <col min="11275" max="11275" width="14.85546875" style="3" customWidth="1"/>
    <col min="11276" max="11276" width="14.7109375" style="3" customWidth="1"/>
    <col min="11277" max="11277" width="14" style="3" customWidth="1"/>
    <col min="11278" max="11526" width="9.140625" style="3"/>
    <col min="11527" max="11527" width="6.28515625" style="3" customWidth="1"/>
    <col min="11528" max="11528" width="6.85546875" style="3" customWidth="1"/>
    <col min="11529" max="11529" width="6.28515625" style="3" customWidth="1"/>
    <col min="11530" max="11530" width="73.7109375" style="3" customWidth="1"/>
    <col min="11531" max="11531" width="14.85546875" style="3" customWidth="1"/>
    <col min="11532" max="11532" width="14.7109375" style="3" customWidth="1"/>
    <col min="11533" max="11533" width="14" style="3" customWidth="1"/>
    <col min="11534" max="11782" width="9.140625" style="3"/>
    <col min="11783" max="11783" width="6.28515625" style="3" customWidth="1"/>
    <col min="11784" max="11784" width="6.85546875" style="3" customWidth="1"/>
    <col min="11785" max="11785" width="6.28515625" style="3" customWidth="1"/>
    <col min="11786" max="11786" width="73.7109375" style="3" customWidth="1"/>
    <col min="11787" max="11787" width="14.85546875" style="3" customWidth="1"/>
    <col min="11788" max="11788" width="14.7109375" style="3" customWidth="1"/>
    <col min="11789" max="11789" width="14" style="3" customWidth="1"/>
    <col min="11790" max="12038" width="9.140625" style="3"/>
    <col min="12039" max="12039" width="6.28515625" style="3" customWidth="1"/>
    <col min="12040" max="12040" width="6.85546875" style="3" customWidth="1"/>
    <col min="12041" max="12041" width="6.28515625" style="3" customWidth="1"/>
    <col min="12042" max="12042" width="73.7109375" style="3" customWidth="1"/>
    <col min="12043" max="12043" width="14.85546875" style="3" customWidth="1"/>
    <col min="12044" max="12044" width="14.7109375" style="3" customWidth="1"/>
    <col min="12045" max="12045" width="14" style="3" customWidth="1"/>
    <col min="12046" max="12294" width="9.140625" style="3"/>
    <col min="12295" max="12295" width="6.28515625" style="3" customWidth="1"/>
    <col min="12296" max="12296" width="6.85546875" style="3" customWidth="1"/>
    <col min="12297" max="12297" width="6.28515625" style="3" customWidth="1"/>
    <col min="12298" max="12298" width="73.7109375" style="3" customWidth="1"/>
    <col min="12299" max="12299" width="14.85546875" style="3" customWidth="1"/>
    <col min="12300" max="12300" width="14.7109375" style="3" customWidth="1"/>
    <col min="12301" max="12301" width="14" style="3" customWidth="1"/>
    <col min="12302" max="12550" width="9.140625" style="3"/>
    <col min="12551" max="12551" width="6.28515625" style="3" customWidth="1"/>
    <col min="12552" max="12552" width="6.85546875" style="3" customWidth="1"/>
    <col min="12553" max="12553" width="6.28515625" style="3" customWidth="1"/>
    <col min="12554" max="12554" width="73.7109375" style="3" customWidth="1"/>
    <col min="12555" max="12555" width="14.85546875" style="3" customWidth="1"/>
    <col min="12556" max="12556" width="14.7109375" style="3" customWidth="1"/>
    <col min="12557" max="12557" width="14" style="3" customWidth="1"/>
    <col min="12558" max="12806" width="9.140625" style="3"/>
    <col min="12807" max="12807" width="6.28515625" style="3" customWidth="1"/>
    <col min="12808" max="12808" width="6.85546875" style="3" customWidth="1"/>
    <col min="12809" max="12809" width="6.28515625" style="3" customWidth="1"/>
    <col min="12810" max="12810" width="73.7109375" style="3" customWidth="1"/>
    <col min="12811" max="12811" width="14.85546875" style="3" customWidth="1"/>
    <col min="12812" max="12812" width="14.7109375" style="3" customWidth="1"/>
    <col min="12813" max="12813" width="14" style="3" customWidth="1"/>
    <col min="12814" max="13062" width="9.140625" style="3"/>
    <col min="13063" max="13063" width="6.28515625" style="3" customWidth="1"/>
    <col min="13064" max="13064" width="6.85546875" style="3" customWidth="1"/>
    <col min="13065" max="13065" width="6.28515625" style="3" customWidth="1"/>
    <col min="13066" max="13066" width="73.7109375" style="3" customWidth="1"/>
    <col min="13067" max="13067" width="14.85546875" style="3" customWidth="1"/>
    <col min="13068" max="13068" width="14.7109375" style="3" customWidth="1"/>
    <col min="13069" max="13069" width="14" style="3" customWidth="1"/>
    <col min="13070" max="13318" width="9.140625" style="3"/>
    <col min="13319" max="13319" width="6.28515625" style="3" customWidth="1"/>
    <col min="13320" max="13320" width="6.85546875" style="3" customWidth="1"/>
    <col min="13321" max="13321" width="6.28515625" style="3" customWidth="1"/>
    <col min="13322" max="13322" width="73.7109375" style="3" customWidth="1"/>
    <col min="13323" max="13323" width="14.85546875" style="3" customWidth="1"/>
    <col min="13324" max="13324" width="14.7109375" style="3" customWidth="1"/>
    <col min="13325" max="13325" width="14" style="3" customWidth="1"/>
    <col min="13326" max="13574" width="9.140625" style="3"/>
    <col min="13575" max="13575" width="6.28515625" style="3" customWidth="1"/>
    <col min="13576" max="13576" width="6.85546875" style="3" customWidth="1"/>
    <col min="13577" max="13577" width="6.28515625" style="3" customWidth="1"/>
    <col min="13578" max="13578" width="73.7109375" style="3" customWidth="1"/>
    <col min="13579" max="13579" width="14.85546875" style="3" customWidth="1"/>
    <col min="13580" max="13580" width="14.7109375" style="3" customWidth="1"/>
    <col min="13581" max="13581" width="14" style="3" customWidth="1"/>
    <col min="13582" max="13830" width="9.140625" style="3"/>
    <col min="13831" max="13831" width="6.28515625" style="3" customWidth="1"/>
    <col min="13832" max="13832" width="6.85546875" style="3" customWidth="1"/>
    <col min="13833" max="13833" width="6.28515625" style="3" customWidth="1"/>
    <col min="13834" max="13834" width="73.7109375" style="3" customWidth="1"/>
    <col min="13835" max="13835" width="14.85546875" style="3" customWidth="1"/>
    <col min="13836" max="13836" width="14.7109375" style="3" customWidth="1"/>
    <col min="13837" max="13837" width="14" style="3" customWidth="1"/>
    <col min="13838" max="14086" width="9.140625" style="3"/>
    <col min="14087" max="14087" width="6.28515625" style="3" customWidth="1"/>
    <col min="14088" max="14088" width="6.85546875" style="3" customWidth="1"/>
    <col min="14089" max="14089" width="6.28515625" style="3" customWidth="1"/>
    <col min="14090" max="14090" width="73.7109375" style="3" customWidth="1"/>
    <col min="14091" max="14091" width="14.85546875" style="3" customWidth="1"/>
    <col min="14092" max="14092" width="14.7109375" style="3" customWidth="1"/>
    <col min="14093" max="14093" width="14" style="3" customWidth="1"/>
    <col min="14094" max="14342" width="9.140625" style="3"/>
    <col min="14343" max="14343" width="6.28515625" style="3" customWidth="1"/>
    <col min="14344" max="14344" width="6.85546875" style="3" customWidth="1"/>
    <col min="14345" max="14345" width="6.28515625" style="3" customWidth="1"/>
    <col min="14346" max="14346" width="73.7109375" style="3" customWidth="1"/>
    <col min="14347" max="14347" width="14.85546875" style="3" customWidth="1"/>
    <col min="14348" max="14348" width="14.7109375" style="3" customWidth="1"/>
    <col min="14349" max="14349" width="14" style="3" customWidth="1"/>
    <col min="14350" max="14598" width="9.140625" style="3"/>
    <col min="14599" max="14599" width="6.28515625" style="3" customWidth="1"/>
    <col min="14600" max="14600" width="6.85546875" style="3" customWidth="1"/>
    <col min="14601" max="14601" width="6.28515625" style="3" customWidth="1"/>
    <col min="14602" max="14602" width="73.7109375" style="3" customWidth="1"/>
    <col min="14603" max="14603" width="14.85546875" style="3" customWidth="1"/>
    <col min="14604" max="14604" width="14.7109375" style="3" customWidth="1"/>
    <col min="14605" max="14605" width="14" style="3" customWidth="1"/>
    <col min="14606" max="14854" width="9.140625" style="3"/>
    <col min="14855" max="14855" width="6.28515625" style="3" customWidth="1"/>
    <col min="14856" max="14856" width="6.85546875" style="3" customWidth="1"/>
    <col min="14857" max="14857" width="6.28515625" style="3" customWidth="1"/>
    <col min="14858" max="14858" width="73.7109375" style="3" customWidth="1"/>
    <col min="14859" max="14859" width="14.85546875" style="3" customWidth="1"/>
    <col min="14860" max="14860" width="14.7109375" style="3" customWidth="1"/>
    <col min="14861" max="14861" width="14" style="3" customWidth="1"/>
    <col min="14862" max="15110" width="9.140625" style="3"/>
    <col min="15111" max="15111" width="6.28515625" style="3" customWidth="1"/>
    <col min="15112" max="15112" width="6.85546875" style="3" customWidth="1"/>
    <col min="15113" max="15113" width="6.28515625" style="3" customWidth="1"/>
    <col min="15114" max="15114" width="73.7109375" style="3" customWidth="1"/>
    <col min="15115" max="15115" width="14.85546875" style="3" customWidth="1"/>
    <col min="15116" max="15116" width="14.7109375" style="3" customWidth="1"/>
    <col min="15117" max="15117" width="14" style="3" customWidth="1"/>
    <col min="15118" max="15366" width="9.140625" style="3"/>
    <col min="15367" max="15367" width="6.28515625" style="3" customWidth="1"/>
    <col min="15368" max="15368" width="6.85546875" style="3" customWidth="1"/>
    <col min="15369" max="15369" width="6.28515625" style="3" customWidth="1"/>
    <col min="15370" max="15370" width="73.7109375" style="3" customWidth="1"/>
    <col min="15371" max="15371" width="14.85546875" style="3" customWidth="1"/>
    <col min="15372" max="15372" width="14.7109375" style="3" customWidth="1"/>
    <col min="15373" max="15373" width="14" style="3" customWidth="1"/>
    <col min="15374" max="15622" width="9.140625" style="3"/>
    <col min="15623" max="15623" width="6.28515625" style="3" customWidth="1"/>
    <col min="15624" max="15624" width="6.85546875" style="3" customWidth="1"/>
    <col min="15625" max="15625" width="6.28515625" style="3" customWidth="1"/>
    <col min="15626" max="15626" width="73.7109375" style="3" customWidth="1"/>
    <col min="15627" max="15627" width="14.85546875" style="3" customWidth="1"/>
    <col min="15628" max="15628" width="14.7109375" style="3" customWidth="1"/>
    <col min="15629" max="15629" width="14" style="3" customWidth="1"/>
    <col min="15630" max="15878" width="9.140625" style="3"/>
    <col min="15879" max="15879" width="6.28515625" style="3" customWidth="1"/>
    <col min="15880" max="15880" width="6.85546875" style="3" customWidth="1"/>
    <col min="15881" max="15881" width="6.28515625" style="3" customWidth="1"/>
    <col min="15882" max="15882" width="73.7109375" style="3" customWidth="1"/>
    <col min="15883" max="15883" width="14.85546875" style="3" customWidth="1"/>
    <col min="15884" max="15884" width="14.7109375" style="3" customWidth="1"/>
    <col min="15885" max="15885" width="14" style="3" customWidth="1"/>
    <col min="15886" max="16134" width="9.140625" style="3"/>
    <col min="16135" max="16135" width="6.28515625" style="3" customWidth="1"/>
    <col min="16136" max="16136" width="6.85546875" style="3" customWidth="1"/>
    <col min="16137" max="16137" width="6.28515625" style="3" customWidth="1"/>
    <col min="16138" max="16138" width="73.7109375" style="3" customWidth="1"/>
    <col min="16139" max="16139" width="14.85546875" style="3" customWidth="1"/>
    <col min="16140" max="16140" width="14.7109375" style="3" customWidth="1"/>
    <col min="16141" max="16141" width="14" style="3" customWidth="1"/>
    <col min="16142" max="16384" width="9.140625" style="3"/>
  </cols>
  <sheetData>
    <row r="1" spans="1:16" x14ac:dyDescent="0.25">
      <c r="K1" s="5" t="s">
        <v>0</v>
      </c>
    </row>
    <row r="2" spans="1:16" x14ac:dyDescent="0.25">
      <c r="K2" s="5" t="s">
        <v>1</v>
      </c>
    </row>
    <row r="3" spans="1:16" x14ac:dyDescent="0.25">
      <c r="K3" s="5" t="s">
        <v>2</v>
      </c>
    </row>
    <row r="4" spans="1:16" x14ac:dyDescent="0.25">
      <c r="K4" s="5" t="s">
        <v>3</v>
      </c>
      <c r="P4" s="6"/>
    </row>
    <row r="5" spans="1:16" ht="18.75" x14ac:dyDescent="0.3">
      <c r="D5" s="7" t="s">
        <v>4</v>
      </c>
    </row>
    <row r="6" spans="1:16" x14ac:dyDescent="0.25">
      <c r="D6" s="3" t="s">
        <v>5</v>
      </c>
    </row>
    <row r="7" spans="1:16" x14ac:dyDescent="0.25">
      <c r="E7" s="8"/>
      <c r="M7" s="8" t="s">
        <v>6</v>
      </c>
    </row>
    <row r="8" spans="1:16" ht="15.75" x14ac:dyDescent="0.25">
      <c r="A8" s="328" t="s">
        <v>7</v>
      </c>
      <c r="B8" s="328" t="s">
        <v>8</v>
      </c>
      <c r="C8" s="330" t="s">
        <v>9</v>
      </c>
      <c r="D8" s="331" t="s">
        <v>10</v>
      </c>
      <c r="E8" s="332" t="s">
        <v>11</v>
      </c>
      <c r="F8" s="333"/>
      <c r="G8" s="333"/>
      <c r="H8" s="333"/>
      <c r="I8" s="333"/>
      <c r="J8" s="333"/>
      <c r="K8" s="333"/>
      <c r="L8" s="333"/>
      <c r="M8" s="333"/>
      <c r="N8" s="334"/>
    </row>
    <row r="9" spans="1:16" ht="12.75" x14ac:dyDescent="0.2">
      <c r="A9" s="329"/>
      <c r="B9" s="329"/>
      <c r="C9" s="329"/>
      <c r="D9" s="329"/>
      <c r="E9" s="335" t="s">
        <v>12</v>
      </c>
      <c r="F9" s="337" t="s">
        <v>13</v>
      </c>
      <c r="G9" s="337"/>
      <c r="H9" s="337"/>
      <c r="I9" s="337"/>
      <c r="J9" s="337"/>
      <c r="K9" s="337"/>
      <c r="L9" s="337"/>
      <c r="M9" s="337"/>
      <c r="N9" s="338" t="s">
        <v>14</v>
      </c>
    </row>
    <row r="10" spans="1:16" ht="48" x14ac:dyDescent="0.2">
      <c r="A10" s="329"/>
      <c r="B10" s="329"/>
      <c r="C10" s="329"/>
      <c r="D10" s="329"/>
      <c r="E10" s="336"/>
      <c r="F10" s="9" t="s">
        <v>15</v>
      </c>
      <c r="G10" s="10" t="s">
        <v>16</v>
      </c>
      <c r="H10" s="10" t="s">
        <v>17</v>
      </c>
      <c r="I10" s="9" t="s">
        <v>18</v>
      </c>
      <c r="J10" s="9" t="s">
        <v>19</v>
      </c>
      <c r="K10" s="10" t="s">
        <v>20</v>
      </c>
      <c r="L10" s="10" t="s">
        <v>21</v>
      </c>
      <c r="M10" s="9" t="s">
        <v>22</v>
      </c>
      <c r="N10" s="339"/>
    </row>
    <row r="11" spans="1:16" ht="16.5" thickBot="1" x14ac:dyDescent="0.25">
      <c r="A11" s="11" t="s">
        <v>23</v>
      </c>
      <c r="B11" s="12"/>
      <c r="C11" s="12"/>
      <c r="D11" s="13" t="s">
        <v>24</v>
      </c>
      <c r="E11" s="14">
        <f>[1]Arkusz3!N11</f>
        <v>561273.12</v>
      </c>
      <c r="F11" s="14">
        <f>[1]Arkusz3!I11</f>
        <v>265523.12</v>
      </c>
      <c r="G11" s="15">
        <f>G12+G17+G20</f>
        <v>0</v>
      </c>
      <c r="H11" s="15">
        <f>H12+H17+H20</f>
        <v>0</v>
      </c>
      <c r="I11" s="16">
        <f>F11+G11-H11</f>
        <v>265523.12</v>
      </c>
      <c r="J11" s="14">
        <f>[1]Arkusz3!M11</f>
        <v>295750</v>
      </c>
      <c r="K11" s="15">
        <f>K12+K17</f>
        <v>0</v>
      </c>
      <c r="L11" s="17">
        <f t="shared" ref="L11" si="0">L12</f>
        <v>0</v>
      </c>
      <c r="M11" s="16">
        <f>J11+K11-L11</f>
        <v>295750</v>
      </c>
      <c r="N11" s="14">
        <f>I11+M11</f>
        <v>561273.12</v>
      </c>
    </row>
    <row r="12" spans="1:16" ht="17.25" thickTop="1" thickBot="1" x14ac:dyDescent="0.25">
      <c r="A12" s="18"/>
      <c r="B12" s="18" t="s">
        <v>25</v>
      </c>
      <c r="C12" s="18"/>
      <c r="D12" s="19" t="s">
        <v>26</v>
      </c>
      <c r="E12" s="14">
        <f>[1]Arkusz3!N12</f>
        <v>4800</v>
      </c>
      <c r="F12" s="14">
        <f>[1]Arkusz3!I12</f>
        <v>4800</v>
      </c>
      <c r="G12" s="20">
        <f>G15</f>
        <v>0</v>
      </c>
      <c r="H12" s="21">
        <f>H15</f>
        <v>0</v>
      </c>
      <c r="I12" s="22">
        <f t="shared" ref="I12:I85" si="1">F12+G12-H12</f>
        <v>4800</v>
      </c>
      <c r="J12" s="14">
        <f>[1]Arkusz3!M12</f>
        <v>0</v>
      </c>
      <c r="K12" s="20"/>
      <c r="L12" s="23"/>
      <c r="M12" s="24">
        <f t="shared" ref="M12:M85" si="2">J12+K12-L12</f>
        <v>0</v>
      </c>
      <c r="N12" s="14">
        <f t="shared" ref="N12:N85" si="3">I12+M12</f>
        <v>4800</v>
      </c>
    </row>
    <row r="13" spans="1:16" ht="15.75" x14ac:dyDescent="0.2">
      <c r="A13" s="25"/>
      <c r="B13" s="25"/>
      <c r="C13" s="26"/>
      <c r="D13" s="27" t="s">
        <v>27</v>
      </c>
      <c r="E13" s="14"/>
      <c r="F13" s="14"/>
      <c r="G13" s="28"/>
      <c r="H13" s="29"/>
      <c r="I13" s="30"/>
      <c r="J13" s="14"/>
      <c r="K13" s="28"/>
      <c r="L13" s="29"/>
      <c r="M13" s="30"/>
      <c r="N13" s="14"/>
    </row>
    <row r="14" spans="1:16" ht="15.75" x14ac:dyDescent="0.2">
      <c r="A14" s="31"/>
      <c r="B14" s="31"/>
      <c r="C14" s="32"/>
      <c r="D14" s="33" t="s">
        <v>28</v>
      </c>
      <c r="E14" s="14"/>
      <c r="F14" s="14"/>
      <c r="G14" s="34"/>
      <c r="H14" s="35"/>
      <c r="I14" s="36"/>
      <c r="J14" s="14"/>
      <c r="K14" s="34"/>
      <c r="L14" s="35"/>
      <c r="M14" s="36"/>
      <c r="N14" s="14"/>
    </row>
    <row r="15" spans="1:16" ht="15.75" x14ac:dyDescent="0.2">
      <c r="A15" s="37"/>
      <c r="B15" s="37"/>
      <c r="C15" s="32" t="s">
        <v>29</v>
      </c>
      <c r="D15" s="38" t="s">
        <v>30</v>
      </c>
      <c r="E15" s="14">
        <f>[1]Arkusz3!N15</f>
        <v>4800</v>
      </c>
      <c r="F15" s="14">
        <f>[1]Arkusz3!I15</f>
        <v>4800</v>
      </c>
      <c r="G15" s="39"/>
      <c r="H15" s="40"/>
      <c r="I15" s="36">
        <f t="shared" si="1"/>
        <v>4800</v>
      </c>
      <c r="J15" s="14">
        <f>[1]Arkusz3!M15</f>
        <v>0</v>
      </c>
      <c r="K15" s="41"/>
      <c r="L15" s="40"/>
      <c r="M15" s="36">
        <f t="shared" si="2"/>
        <v>0</v>
      </c>
      <c r="N15" s="14">
        <f t="shared" si="3"/>
        <v>4800</v>
      </c>
    </row>
    <row r="16" spans="1:16" ht="15.75" x14ac:dyDescent="0.2">
      <c r="A16" s="37"/>
      <c r="B16" s="37"/>
      <c r="C16" s="32"/>
      <c r="D16" s="27"/>
      <c r="E16" s="14"/>
      <c r="F16" s="14"/>
      <c r="G16" s="42"/>
      <c r="H16" s="43"/>
      <c r="I16" s="30"/>
      <c r="J16" s="14"/>
      <c r="K16" s="44"/>
      <c r="L16" s="43"/>
      <c r="M16" s="45"/>
      <c r="N16" s="14"/>
    </row>
    <row r="17" spans="1:14" s="51" customFormat="1" ht="16.5" thickBot="1" x14ac:dyDescent="0.25">
      <c r="A17" s="18"/>
      <c r="B17" s="18" t="s">
        <v>31</v>
      </c>
      <c r="C17" s="18"/>
      <c r="D17" s="46" t="s">
        <v>32</v>
      </c>
      <c r="E17" s="14">
        <f>[1]Arkusz3!N17</f>
        <v>295750</v>
      </c>
      <c r="F17" s="14">
        <f>[1]Arkusz3!I17</f>
        <v>0</v>
      </c>
      <c r="G17" s="47">
        <f>SUM(G18)</f>
        <v>0</v>
      </c>
      <c r="H17" s="48">
        <f>SUM(H18)</f>
        <v>0</v>
      </c>
      <c r="I17" s="49">
        <f t="shared" ref="I17:I18" si="4">F17+G17-H17</f>
        <v>0</v>
      </c>
      <c r="J17" s="14">
        <f>[1]Arkusz3!M17</f>
        <v>295750</v>
      </c>
      <c r="K17" s="47">
        <f>SUM(K18)</f>
        <v>0</v>
      </c>
      <c r="L17" s="48">
        <f>SUM(L18)</f>
        <v>0</v>
      </c>
      <c r="M17" s="50">
        <f t="shared" ref="M17:M18" si="5">J17+K17-L17</f>
        <v>295750</v>
      </c>
      <c r="N17" s="50">
        <f t="shared" ref="N17:N18" si="6">I17+M17</f>
        <v>295750</v>
      </c>
    </row>
    <row r="18" spans="1:14" s="51" customFormat="1" ht="38.25" x14ac:dyDescent="0.2">
      <c r="A18" s="52"/>
      <c r="B18" s="52"/>
      <c r="C18" s="53">
        <v>6300</v>
      </c>
      <c r="D18" s="54" t="s">
        <v>33</v>
      </c>
      <c r="E18" s="14">
        <f>[1]Arkusz3!N18</f>
        <v>295750</v>
      </c>
      <c r="F18" s="14">
        <f>[1]Arkusz3!I18</f>
        <v>0</v>
      </c>
      <c r="G18" s="55"/>
      <c r="H18" s="48"/>
      <c r="I18" s="49">
        <f t="shared" si="4"/>
        <v>0</v>
      </c>
      <c r="J18" s="14">
        <f>[1]Arkusz3!M18</f>
        <v>295750</v>
      </c>
      <c r="K18" s="55"/>
      <c r="L18" s="48"/>
      <c r="M18" s="50">
        <f t="shared" si="5"/>
        <v>295750</v>
      </c>
      <c r="N18" s="50">
        <f t="shared" si="6"/>
        <v>295750</v>
      </c>
    </row>
    <row r="19" spans="1:14" ht="15.75" x14ac:dyDescent="0.2">
      <c r="A19" s="37"/>
      <c r="B19" s="37"/>
      <c r="C19" s="37"/>
      <c r="D19" s="56"/>
      <c r="E19" s="14"/>
      <c r="F19" s="14"/>
      <c r="G19" s="57"/>
      <c r="H19" s="58"/>
      <c r="I19" s="36"/>
      <c r="J19" s="14"/>
      <c r="K19" s="57"/>
      <c r="L19" s="58"/>
      <c r="M19" s="45"/>
      <c r="N19" s="59"/>
    </row>
    <row r="20" spans="1:14" ht="16.5" thickBot="1" x14ac:dyDescent="0.25">
      <c r="A20" s="60"/>
      <c r="B20" s="61" t="s">
        <v>34</v>
      </c>
      <c r="C20" s="62"/>
      <c r="D20" s="63" t="s">
        <v>35</v>
      </c>
      <c r="E20" s="14">
        <f>[1]Arkusz3!N20</f>
        <v>260723.12</v>
      </c>
      <c r="F20" s="14">
        <f>[1]Arkusz3!I20</f>
        <v>260723.12</v>
      </c>
      <c r="G20" s="48">
        <f>SUM(G21:G23)</f>
        <v>0</v>
      </c>
      <c r="H20" s="48">
        <f>SUM(H21:H23)</f>
        <v>0</v>
      </c>
      <c r="I20" s="50">
        <f>F20+G20-H20</f>
        <v>260723.12</v>
      </c>
      <c r="J20" s="14">
        <f>[1]Arkusz3!M20</f>
        <v>0</v>
      </c>
      <c r="K20" s="48"/>
      <c r="L20" s="64"/>
      <c r="M20" s="50">
        <f>J20+K20-L20</f>
        <v>0</v>
      </c>
      <c r="N20" s="50">
        <f>I20+M20</f>
        <v>260723.12</v>
      </c>
    </row>
    <row r="21" spans="1:14" s="51" customFormat="1" ht="15.75" x14ac:dyDescent="0.2">
      <c r="A21" s="65"/>
      <c r="B21" s="66"/>
      <c r="C21" s="65"/>
      <c r="D21" s="67" t="s">
        <v>36</v>
      </c>
      <c r="E21" s="14"/>
      <c r="F21" s="14"/>
      <c r="G21" s="68"/>
      <c r="H21" s="68"/>
      <c r="I21" s="69"/>
      <c r="J21" s="14"/>
      <c r="K21" s="68"/>
      <c r="L21" s="70"/>
      <c r="M21" s="71"/>
      <c r="N21" s="71"/>
    </row>
    <row r="22" spans="1:14" s="51" customFormat="1" ht="15.75" x14ac:dyDescent="0.2">
      <c r="A22" s="65"/>
      <c r="B22" s="66"/>
      <c r="C22" s="72"/>
      <c r="D22" s="73" t="s">
        <v>37</v>
      </c>
      <c r="E22" s="14"/>
      <c r="F22" s="14"/>
      <c r="G22" s="68"/>
      <c r="H22" s="68"/>
      <c r="I22" s="74"/>
      <c r="J22" s="14"/>
      <c r="K22" s="68"/>
      <c r="L22" s="70"/>
      <c r="M22" s="71"/>
      <c r="N22" s="71"/>
    </row>
    <row r="23" spans="1:14" s="51" customFormat="1" ht="15.75" x14ac:dyDescent="0.2">
      <c r="A23" s="65"/>
      <c r="B23" s="66"/>
      <c r="C23" s="72">
        <v>2010</v>
      </c>
      <c r="D23" s="73" t="s">
        <v>38</v>
      </c>
      <c r="E23" s="14">
        <f>[1]Arkusz3!N23</f>
        <v>260723.12</v>
      </c>
      <c r="F23" s="14">
        <f>[1]Arkusz3!I23</f>
        <v>260723.12</v>
      </c>
      <c r="G23" s="68"/>
      <c r="H23" s="68"/>
      <c r="I23" s="74">
        <f>F23+G23-H23</f>
        <v>260723.12</v>
      </c>
      <c r="J23" s="14">
        <f>[1]Arkusz3!M23</f>
        <v>0</v>
      </c>
      <c r="K23" s="68"/>
      <c r="L23" s="70"/>
      <c r="M23" s="71">
        <f>J23+K23-L23</f>
        <v>0</v>
      </c>
      <c r="N23" s="71">
        <f>I23+M23</f>
        <v>260723.12</v>
      </c>
    </row>
    <row r="24" spans="1:14" ht="15.75" x14ac:dyDescent="0.2">
      <c r="A24" s="75"/>
      <c r="B24" s="75"/>
      <c r="C24" s="76"/>
      <c r="D24" s="77"/>
      <c r="E24" s="14"/>
      <c r="F24" s="14"/>
      <c r="G24" s="78"/>
      <c r="H24" s="79"/>
      <c r="I24" s="45"/>
      <c r="J24" s="14"/>
      <c r="K24" s="78"/>
      <c r="L24" s="79"/>
      <c r="M24" s="14"/>
      <c r="N24" s="14"/>
    </row>
    <row r="25" spans="1:14" ht="16.5" thickBot="1" x14ac:dyDescent="0.3">
      <c r="A25" s="80" t="s">
        <v>39</v>
      </c>
      <c r="B25" s="81"/>
      <c r="C25" s="82"/>
      <c r="D25" s="83" t="s">
        <v>40</v>
      </c>
      <c r="E25" s="14">
        <f>[1]Arkusz3!N25</f>
        <v>2000</v>
      </c>
      <c r="F25" s="14">
        <f>[1]Arkusz3!I25</f>
        <v>2000</v>
      </c>
      <c r="G25" s="84">
        <f>G26</f>
        <v>0</v>
      </c>
      <c r="H25" s="85">
        <f>H26</f>
        <v>0</v>
      </c>
      <c r="I25" s="16">
        <f t="shared" si="1"/>
        <v>2000</v>
      </c>
      <c r="J25" s="14">
        <f>[1]Arkusz3!M25</f>
        <v>0</v>
      </c>
      <c r="K25" s="84">
        <f t="shared" ref="K25:L25" si="7">K26</f>
        <v>0</v>
      </c>
      <c r="L25" s="85">
        <f t="shared" si="7"/>
        <v>0</v>
      </c>
      <c r="M25" s="86">
        <f t="shared" si="2"/>
        <v>0</v>
      </c>
      <c r="N25" s="87">
        <f t="shared" si="3"/>
        <v>2000</v>
      </c>
    </row>
    <row r="26" spans="1:14" ht="17.25" thickTop="1" thickBot="1" x14ac:dyDescent="0.25">
      <c r="A26" s="88"/>
      <c r="B26" s="89" t="s">
        <v>41</v>
      </c>
      <c r="C26" s="90"/>
      <c r="D26" s="91" t="s">
        <v>42</v>
      </c>
      <c r="E26" s="14">
        <f>[1]Arkusz3!N26</f>
        <v>2000</v>
      </c>
      <c r="F26" s="14">
        <f>[1]Arkusz3!I26</f>
        <v>2000</v>
      </c>
      <c r="G26" s="92">
        <f>SUM(G27:G30)</f>
        <v>0</v>
      </c>
      <c r="H26" s="93">
        <f>SUM(H27:H30)</f>
        <v>0</v>
      </c>
      <c r="I26" s="22">
        <f t="shared" si="1"/>
        <v>2000</v>
      </c>
      <c r="J26" s="14">
        <f>[1]Arkusz3!M26</f>
        <v>0</v>
      </c>
      <c r="K26" s="92">
        <f t="shared" ref="K26:L26" si="8">SUM(K27:K30)</f>
        <v>0</v>
      </c>
      <c r="L26" s="93">
        <f t="shared" si="8"/>
        <v>0</v>
      </c>
      <c r="M26" s="24">
        <f t="shared" si="2"/>
        <v>0</v>
      </c>
      <c r="N26" s="14">
        <f t="shared" si="3"/>
        <v>2000</v>
      </c>
    </row>
    <row r="27" spans="1:14" ht="15.75" x14ac:dyDescent="0.25">
      <c r="A27" s="94"/>
      <c r="B27" s="95"/>
      <c r="C27" s="26"/>
      <c r="D27" s="27" t="s">
        <v>27</v>
      </c>
      <c r="E27" s="14"/>
      <c r="F27" s="14"/>
      <c r="G27" s="96"/>
      <c r="H27" s="97"/>
      <c r="I27" s="30"/>
      <c r="J27" s="14"/>
      <c r="K27" s="96"/>
      <c r="L27" s="97"/>
      <c r="M27" s="30"/>
      <c r="N27" s="14"/>
    </row>
    <row r="28" spans="1:14" ht="15.75" x14ac:dyDescent="0.25">
      <c r="A28" s="98"/>
      <c r="B28" s="99"/>
      <c r="C28" s="32"/>
      <c r="D28" s="33" t="s">
        <v>28</v>
      </c>
      <c r="E28" s="14"/>
      <c r="F28" s="14"/>
      <c r="G28" s="55"/>
      <c r="H28" s="100"/>
      <c r="I28" s="36"/>
      <c r="J28" s="14"/>
      <c r="K28" s="55"/>
      <c r="L28" s="100"/>
      <c r="M28" s="36"/>
      <c r="N28" s="14"/>
    </row>
    <row r="29" spans="1:14" ht="15.75" x14ac:dyDescent="0.25">
      <c r="A29" s="98"/>
      <c r="B29" s="99"/>
      <c r="C29" s="32" t="s">
        <v>29</v>
      </c>
      <c r="D29" s="33" t="s">
        <v>30</v>
      </c>
      <c r="E29" s="14">
        <f>[1]Arkusz3!N29</f>
        <v>2000</v>
      </c>
      <c r="F29" s="14">
        <f>[1]Arkusz3!I29</f>
        <v>2000</v>
      </c>
      <c r="G29" s="101"/>
      <c r="H29" s="102"/>
      <c r="I29" s="36">
        <f t="shared" si="1"/>
        <v>2000</v>
      </c>
      <c r="J29" s="14">
        <f>[1]Arkusz3!M29</f>
        <v>0</v>
      </c>
      <c r="K29" s="55"/>
      <c r="L29" s="102"/>
      <c r="M29" s="36">
        <f t="shared" si="2"/>
        <v>0</v>
      </c>
      <c r="N29" s="14">
        <f t="shared" si="3"/>
        <v>2000</v>
      </c>
    </row>
    <row r="30" spans="1:14" ht="15.75" x14ac:dyDescent="0.25">
      <c r="A30" s="98"/>
      <c r="B30" s="99"/>
      <c r="C30" s="26"/>
      <c r="D30" s="27"/>
      <c r="E30" s="14"/>
      <c r="F30" s="14"/>
      <c r="G30" s="96"/>
      <c r="H30" s="97"/>
      <c r="I30" s="36"/>
      <c r="J30" s="14"/>
      <c r="K30" s="96"/>
      <c r="L30" s="97"/>
      <c r="M30" s="36"/>
      <c r="N30" s="14"/>
    </row>
    <row r="31" spans="1:14" ht="16.5" thickBot="1" x14ac:dyDescent="0.3">
      <c r="A31" s="103">
        <v>700</v>
      </c>
      <c r="B31" s="104"/>
      <c r="C31" s="105"/>
      <c r="D31" s="106" t="s">
        <v>43</v>
      </c>
      <c r="E31" s="14">
        <f>[1]Arkusz3!N31</f>
        <v>417913.02999999997</v>
      </c>
      <c r="F31" s="14">
        <f>[1]Arkusz3!I31</f>
        <v>101246.79</v>
      </c>
      <c r="G31" s="107">
        <f>G32</f>
        <v>0</v>
      </c>
      <c r="H31" s="108">
        <f>H32</f>
        <v>0</v>
      </c>
      <c r="I31" s="16">
        <f t="shared" si="1"/>
        <v>101246.79</v>
      </c>
      <c r="J31" s="14">
        <f>[1]Arkusz3!M31</f>
        <v>316666.23999999999</v>
      </c>
      <c r="K31" s="107">
        <f t="shared" ref="K31:L31" si="9">K32</f>
        <v>0</v>
      </c>
      <c r="L31" s="108">
        <f t="shared" si="9"/>
        <v>0</v>
      </c>
      <c r="M31" s="16">
        <f t="shared" si="2"/>
        <v>316666.23999999999</v>
      </c>
      <c r="N31" s="14">
        <f t="shared" si="3"/>
        <v>417913.02999999997</v>
      </c>
    </row>
    <row r="32" spans="1:14" ht="17.25" thickTop="1" thickBot="1" x14ac:dyDescent="0.25">
      <c r="A32" s="88"/>
      <c r="B32" s="89">
        <v>70005</v>
      </c>
      <c r="C32" s="90"/>
      <c r="D32" s="91" t="s">
        <v>44</v>
      </c>
      <c r="E32" s="14">
        <f>[1]Arkusz3!N32</f>
        <v>417913.02999999997</v>
      </c>
      <c r="F32" s="14">
        <f>[1]Arkusz3!I32</f>
        <v>101246.79</v>
      </c>
      <c r="G32" s="92">
        <f>SUM(G33:G41)</f>
        <v>0</v>
      </c>
      <c r="H32" s="93">
        <f>SUM(H33:H41)</f>
        <v>0</v>
      </c>
      <c r="I32" s="22">
        <f t="shared" si="1"/>
        <v>101246.79</v>
      </c>
      <c r="J32" s="14">
        <f>[1]Arkusz3!M32</f>
        <v>316666.23999999999</v>
      </c>
      <c r="K32" s="92">
        <f t="shared" ref="K32:L32" si="10">SUM(K33:K41)</f>
        <v>0</v>
      </c>
      <c r="L32" s="93">
        <f t="shared" si="10"/>
        <v>0</v>
      </c>
      <c r="M32" s="24">
        <f t="shared" si="2"/>
        <v>316666.23999999999</v>
      </c>
      <c r="N32" s="14">
        <f t="shared" si="3"/>
        <v>417913.02999999997</v>
      </c>
    </row>
    <row r="33" spans="1:14" ht="15.75" x14ac:dyDescent="0.25">
      <c r="A33" s="94"/>
      <c r="B33" s="95"/>
      <c r="C33" s="32" t="s">
        <v>45</v>
      </c>
      <c r="D33" s="33" t="s">
        <v>46</v>
      </c>
      <c r="E33" s="14">
        <f>[1]Arkusz3!N33</f>
        <v>31744.7</v>
      </c>
      <c r="F33" s="14">
        <f>[1]Arkusz3!I33</f>
        <v>31744.7</v>
      </c>
      <c r="G33" s="101"/>
      <c r="H33" s="102"/>
      <c r="I33" s="30">
        <f t="shared" si="1"/>
        <v>31744.7</v>
      </c>
      <c r="J33" s="14">
        <f>[1]Arkusz3!M33</f>
        <v>0</v>
      </c>
      <c r="K33" s="55"/>
      <c r="L33" s="102"/>
      <c r="M33" s="30">
        <f t="shared" si="2"/>
        <v>0</v>
      </c>
      <c r="N33" s="14">
        <f t="shared" si="3"/>
        <v>31744.7</v>
      </c>
    </row>
    <row r="34" spans="1:14" ht="15.75" x14ac:dyDescent="0.2">
      <c r="A34" s="98"/>
      <c r="B34" s="109"/>
      <c r="C34" s="110"/>
      <c r="D34" s="27" t="s">
        <v>27</v>
      </c>
      <c r="E34" s="14"/>
      <c r="F34" s="14"/>
      <c r="G34" s="55"/>
      <c r="H34" s="100"/>
      <c r="I34" s="36"/>
      <c r="J34" s="14"/>
      <c r="K34" s="55"/>
      <c r="L34" s="100"/>
      <c r="M34" s="36"/>
      <c r="N34" s="14"/>
    </row>
    <row r="35" spans="1:14" ht="15.75" x14ac:dyDescent="0.2">
      <c r="A35" s="98"/>
      <c r="B35" s="109"/>
      <c r="C35" s="110"/>
      <c r="D35" s="33" t="s">
        <v>28</v>
      </c>
      <c r="E35" s="14"/>
      <c r="F35" s="14"/>
      <c r="G35" s="55"/>
      <c r="H35" s="100"/>
      <c r="I35" s="36"/>
      <c r="J35" s="14"/>
      <c r="K35" s="55"/>
      <c r="L35" s="100"/>
      <c r="M35" s="36"/>
      <c r="N35" s="14"/>
    </row>
    <row r="36" spans="1:14" ht="15.75" x14ac:dyDescent="0.25">
      <c r="A36" s="98"/>
      <c r="B36" s="111"/>
      <c r="C36" s="112" t="s">
        <v>29</v>
      </c>
      <c r="D36" s="33" t="s">
        <v>30</v>
      </c>
      <c r="E36" s="14">
        <f>[1]Arkusz3!N36</f>
        <v>68502.09</v>
      </c>
      <c r="F36" s="14">
        <f>[1]Arkusz3!I36</f>
        <v>68502.09</v>
      </c>
      <c r="G36" s="101"/>
      <c r="H36" s="102"/>
      <c r="I36" s="36">
        <f t="shared" si="1"/>
        <v>68502.09</v>
      </c>
      <c r="J36" s="14">
        <f>[1]Arkusz3!M36</f>
        <v>0</v>
      </c>
      <c r="K36" s="55"/>
      <c r="L36" s="102"/>
      <c r="M36" s="36">
        <f t="shared" si="2"/>
        <v>0</v>
      </c>
      <c r="N36" s="14">
        <f t="shared" si="3"/>
        <v>68502.09</v>
      </c>
    </row>
    <row r="37" spans="1:14" ht="15.75" x14ac:dyDescent="0.25">
      <c r="A37" s="98"/>
      <c r="B37" s="111"/>
      <c r="C37" s="110"/>
      <c r="D37" s="113" t="s">
        <v>47</v>
      </c>
      <c r="E37" s="14"/>
      <c r="F37" s="14"/>
      <c r="G37" s="55"/>
      <c r="H37" s="100"/>
      <c r="I37" s="36"/>
      <c r="J37" s="14"/>
      <c r="K37" s="55"/>
      <c r="L37" s="100"/>
      <c r="M37" s="36"/>
      <c r="N37" s="14"/>
    </row>
    <row r="38" spans="1:14" ht="15.75" x14ac:dyDescent="0.2">
      <c r="A38" s="98"/>
      <c r="B38" s="109"/>
      <c r="C38" s="112" t="s">
        <v>48</v>
      </c>
      <c r="D38" s="113" t="s">
        <v>49</v>
      </c>
      <c r="E38" s="14">
        <f>[1]Arkusz3!N38</f>
        <v>16666.240000000002</v>
      </c>
      <c r="F38" s="14">
        <f>[1]Arkusz3!I38</f>
        <v>0</v>
      </c>
      <c r="G38" s="55"/>
      <c r="H38" s="100"/>
      <c r="I38" s="36">
        <f t="shared" si="1"/>
        <v>0</v>
      </c>
      <c r="J38" s="14">
        <f>[1]Arkusz3!M38</f>
        <v>16666.240000000002</v>
      </c>
      <c r="K38" s="101"/>
      <c r="L38" s="100"/>
      <c r="M38" s="36">
        <f t="shared" si="2"/>
        <v>16666.240000000002</v>
      </c>
      <c r="N38" s="14">
        <f t="shared" si="3"/>
        <v>16666.240000000002</v>
      </c>
    </row>
    <row r="39" spans="1:14" ht="15.75" x14ac:dyDescent="0.25">
      <c r="A39" s="98"/>
      <c r="B39" s="111"/>
      <c r="C39" s="112"/>
      <c r="D39" s="113" t="s">
        <v>50</v>
      </c>
      <c r="E39" s="14"/>
      <c r="F39" s="14"/>
      <c r="G39" s="55"/>
      <c r="H39" s="100"/>
      <c r="I39" s="36"/>
      <c r="J39" s="14"/>
      <c r="K39" s="55"/>
      <c r="L39" s="100"/>
      <c r="M39" s="36"/>
      <c r="N39" s="14"/>
    </row>
    <row r="40" spans="1:14" ht="15.75" x14ac:dyDescent="0.25">
      <c r="A40" s="98"/>
      <c r="B40" s="111"/>
      <c r="C40" s="112" t="s">
        <v>51</v>
      </c>
      <c r="D40" s="113" t="s">
        <v>52</v>
      </c>
      <c r="E40" s="14">
        <f>[1]Arkusz3!N40</f>
        <v>300000</v>
      </c>
      <c r="F40" s="14">
        <f>[1]Arkusz3!I40</f>
        <v>0</v>
      </c>
      <c r="G40" s="55"/>
      <c r="H40" s="100"/>
      <c r="I40" s="36">
        <f t="shared" si="1"/>
        <v>0</v>
      </c>
      <c r="J40" s="14">
        <f>[1]Arkusz3!M40</f>
        <v>300000</v>
      </c>
      <c r="K40" s="101"/>
      <c r="L40" s="100"/>
      <c r="M40" s="36">
        <f t="shared" si="2"/>
        <v>300000</v>
      </c>
      <c r="N40" s="14">
        <f t="shared" si="3"/>
        <v>300000</v>
      </c>
    </row>
    <row r="41" spans="1:14" ht="15.75" x14ac:dyDescent="0.25">
      <c r="A41" s="98"/>
      <c r="B41" s="111"/>
      <c r="C41" s="112" t="s">
        <v>53</v>
      </c>
      <c r="D41" s="113" t="s">
        <v>54</v>
      </c>
      <c r="E41" s="14">
        <f>[1]Arkusz3!N41</f>
        <v>1000</v>
      </c>
      <c r="F41" s="14">
        <f>[1]Arkusz3!I41</f>
        <v>1000</v>
      </c>
      <c r="G41" s="101"/>
      <c r="H41" s="102"/>
      <c r="I41" s="36">
        <f t="shared" si="1"/>
        <v>1000</v>
      </c>
      <c r="J41" s="14">
        <f>[1]Arkusz3!M41</f>
        <v>0</v>
      </c>
      <c r="K41" s="55"/>
      <c r="L41" s="102"/>
      <c r="M41" s="36">
        <f t="shared" si="2"/>
        <v>0</v>
      </c>
      <c r="N41" s="14">
        <f t="shared" si="3"/>
        <v>1000</v>
      </c>
    </row>
    <row r="42" spans="1:14" ht="15.75" x14ac:dyDescent="0.2">
      <c r="A42" s="98"/>
      <c r="B42" s="109"/>
      <c r="C42" s="112"/>
      <c r="D42" s="113"/>
      <c r="E42" s="14"/>
      <c r="F42" s="14"/>
      <c r="G42" s="55"/>
      <c r="H42" s="100"/>
      <c r="I42" s="36"/>
      <c r="J42" s="14"/>
      <c r="K42" s="55"/>
      <c r="L42" s="100"/>
      <c r="M42" s="36"/>
      <c r="N42" s="14"/>
    </row>
    <row r="43" spans="1:14" ht="16.5" thickBot="1" x14ac:dyDescent="0.3">
      <c r="A43" s="103">
        <v>750</v>
      </c>
      <c r="B43" s="104"/>
      <c r="C43" s="105"/>
      <c r="D43" s="106" t="s">
        <v>55</v>
      </c>
      <c r="E43" s="14">
        <f>[1]Arkusz3!N43</f>
        <v>107054.72</v>
      </c>
      <c r="F43" s="14">
        <f>[1]Arkusz3!I43</f>
        <v>107054.72</v>
      </c>
      <c r="G43" s="107">
        <f>G44+G49</f>
        <v>0</v>
      </c>
      <c r="H43" s="108">
        <f>H44+H49</f>
        <v>0</v>
      </c>
      <c r="I43" s="16">
        <f t="shared" si="1"/>
        <v>107054.72</v>
      </c>
      <c r="J43" s="14">
        <f>[1]Arkusz3!M43</f>
        <v>0</v>
      </c>
      <c r="K43" s="107">
        <f t="shared" ref="K43:L43" si="11">K44+K49</f>
        <v>0</v>
      </c>
      <c r="L43" s="108">
        <f t="shared" si="11"/>
        <v>0</v>
      </c>
      <c r="M43" s="16">
        <f t="shared" si="2"/>
        <v>0</v>
      </c>
      <c r="N43" s="14">
        <f t="shared" si="3"/>
        <v>107054.72</v>
      </c>
    </row>
    <row r="44" spans="1:14" ht="17.25" thickTop="1" thickBot="1" x14ac:dyDescent="0.25">
      <c r="A44" s="88"/>
      <c r="B44" s="89">
        <v>75011</v>
      </c>
      <c r="C44" s="114"/>
      <c r="D44" s="115" t="s">
        <v>56</v>
      </c>
      <c r="E44" s="14">
        <f>[1]Arkusz3!N44</f>
        <v>54800</v>
      </c>
      <c r="F44" s="14">
        <f>[1]Arkusz3!I44</f>
        <v>54800</v>
      </c>
      <c r="G44" s="116">
        <f>SUM(G45:G47)</f>
        <v>0</v>
      </c>
      <c r="H44" s="117">
        <f>SUM(H45:H47)</f>
        <v>0</v>
      </c>
      <c r="I44" s="22">
        <f t="shared" si="1"/>
        <v>54800</v>
      </c>
      <c r="J44" s="14">
        <f>[1]Arkusz3!M44</f>
        <v>0</v>
      </c>
      <c r="K44" s="116">
        <f t="shared" ref="K44:L44" si="12">SUM(K45:K47)</f>
        <v>0</v>
      </c>
      <c r="L44" s="117">
        <f t="shared" si="12"/>
        <v>0</v>
      </c>
      <c r="M44" s="24">
        <f t="shared" si="2"/>
        <v>0</v>
      </c>
      <c r="N44" s="14">
        <f t="shared" si="3"/>
        <v>54800</v>
      </c>
    </row>
    <row r="45" spans="1:14" ht="15.75" x14ac:dyDescent="0.25">
      <c r="A45" s="94"/>
      <c r="B45" s="95"/>
      <c r="C45" s="26"/>
      <c r="D45" s="27" t="s">
        <v>36</v>
      </c>
      <c r="E45" s="14"/>
      <c r="F45" s="14"/>
      <c r="G45" s="96"/>
      <c r="H45" s="97"/>
      <c r="I45" s="30"/>
      <c r="J45" s="14"/>
      <c r="K45" s="96"/>
      <c r="L45" s="97"/>
      <c r="M45" s="30"/>
      <c r="N45" s="14"/>
    </row>
    <row r="46" spans="1:14" ht="15.75" x14ac:dyDescent="0.25">
      <c r="A46" s="98"/>
      <c r="B46" s="99"/>
      <c r="C46" s="32"/>
      <c r="D46" s="33" t="s">
        <v>37</v>
      </c>
      <c r="E46" s="14"/>
      <c r="F46" s="14"/>
      <c r="G46" s="55"/>
      <c r="H46" s="100"/>
      <c r="I46" s="36"/>
      <c r="J46" s="14"/>
      <c r="K46" s="55"/>
      <c r="L46" s="100"/>
      <c r="M46" s="36"/>
      <c r="N46" s="14"/>
    </row>
    <row r="47" spans="1:14" ht="15.75" x14ac:dyDescent="0.25">
      <c r="A47" s="98"/>
      <c r="B47" s="99"/>
      <c r="C47" s="26">
        <v>2010</v>
      </c>
      <c r="D47" s="33" t="s">
        <v>38</v>
      </c>
      <c r="E47" s="14">
        <f>[1]Arkusz3!N47</f>
        <v>54800</v>
      </c>
      <c r="F47" s="14">
        <f>[1]Arkusz3!I47</f>
        <v>54800</v>
      </c>
      <c r="G47" s="101"/>
      <c r="H47" s="102"/>
      <c r="I47" s="36">
        <f t="shared" si="1"/>
        <v>54800</v>
      </c>
      <c r="J47" s="14">
        <f>[1]Arkusz3!M47</f>
        <v>0</v>
      </c>
      <c r="K47" s="55"/>
      <c r="L47" s="102"/>
      <c r="M47" s="36">
        <f t="shared" si="2"/>
        <v>0</v>
      </c>
      <c r="N47" s="14">
        <f t="shared" si="3"/>
        <v>54800</v>
      </c>
    </row>
    <row r="48" spans="1:14" ht="15.75" x14ac:dyDescent="0.25">
      <c r="A48" s="98"/>
      <c r="B48" s="118"/>
      <c r="C48" s="119"/>
      <c r="D48" s="120"/>
      <c r="E48" s="14"/>
      <c r="F48" s="14"/>
      <c r="G48" s="55"/>
      <c r="H48" s="100"/>
      <c r="I48" s="36"/>
      <c r="J48" s="14"/>
      <c r="K48" s="55"/>
      <c r="L48" s="100"/>
      <c r="M48" s="36"/>
      <c r="N48" s="14"/>
    </row>
    <row r="49" spans="1:14" ht="16.5" thickBot="1" x14ac:dyDescent="0.25">
      <c r="A49" s="60"/>
      <c r="B49" s="121">
        <v>75023</v>
      </c>
      <c r="C49" s="122"/>
      <c r="D49" s="123" t="s">
        <v>57</v>
      </c>
      <c r="E49" s="14">
        <f>[1]Arkusz3!N49</f>
        <v>52254.720000000001</v>
      </c>
      <c r="F49" s="14">
        <f>[1]Arkusz3!I49</f>
        <v>52254.720000000001</v>
      </c>
      <c r="G49" s="124">
        <f>SUM(G50:G54)</f>
        <v>0</v>
      </c>
      <c r="H49" s="124">
        <f>SUM(H50:H54)</f>
        <v>0</v>
      </c>
      <c r="I49" s="125">
        <f t="shared" si="1"/>
        <v>52254.720000000001</v>
      </c>
      <c r="J49" s="14">
        <f>[1]Arkusz3!M49</f>
        <v>0</v>
      </c>
      <c r="K49" s="124">
        <f t="shared" ref="K49:L49" si="13">SUM(K50:K53)</f>
        <v>0</v>
      </c>
      <c r="L49" s="126">
        <f t="shared" si="13"/>
        <v>0</v>
      </c>
      <c r="M49" s="125">
        <f t="shared" si="2"/>
        <v>0</v>
      </c>
      <c r="N49" s="14">
        <f t="shared" si="3"/>
        <v>52254.720000000001</v>
      </c>
    </row>
    <row r="50" spans="1:14" ht="15.75" x14ac:dyDescent="0.25">
      <c r="A50" s="94"/>
      <c r="B50" s="95"/>
      <c r="C50" s="127" t="s">
        <v>58</v>
      </c>
      <c r="D50" s="33" t="s">
        <v>59</v>
      </c>
      <c r="E50" s="14">
        <f>[1]Arkusz3!N50</f>
        <v>4000</v>
      </c>
      <c r="F50" s="14">
        <f>[1]Arkusz3!I50</f>
        <v>4000</v>
      </c>
      <c r="G50" s="128"/>
      <c r="H50" s="129"/>
      <c r="I50" s="30">
        <f t="shared" si="1"/>
        <v>4000</v>
      </c>
      <c r="J50" s="14">
        <f>[1]Arkusz3!M50</f>
        <v>0</v>
      </c>
      <c r="K50" s="130"/>
      <c r="L50" s="129"/>
      <c r="M50" s="30">
        <f t="shared" si="2"/>
        <v>0</v>
      </c>
      <c r="N50" s="14">
        <f t="shared" si="3"/>
        <v>4000</v>
      </c>
    </row>
    <row r="51" spans="1:14" ht="15.75" x14ac:dyDescent="0.25">
      <c r="A51" s="98"/>
      <c r="B51" s="99"/>
      <c r="C51" s="32"/>
      <c r="D51" s="27" t="s">
        <v>27</v>
      </c>
      <c r="E51" s="14"/>
      <c r="F51" s="14"/>
      <c r="G51" s="55"/>
      <c r="H51" s="100"/>
      <c r="I51" s="36"/>
      <c r="J51" s="14"/>
      <c r="K51" s="55"/>
      <c r="L51" s="100"/>
      <c r="M51" s="36"/>
      <c r="N51" s="14"/>
    </row>
    <row r="52" spans="1:14" ht="15.75" x14ac:dyDescent="0.25">
      <c r="A52" s="98"/>
      <c r="B52" s="99"/>
      <c r="C52" s="32"/>
      <c r="D52" s="33" t="s">
        <v>28</v>
      </c>
      <c r="E52" s="14"/>
      <c r="F52" s="14"/>
      <c r="G52" s="55"/>
      <c r="H52" s="100"/>
      <c r="I52" s="36"/>
      <c r="J52" s="14"/>
      <c r="K52" s="55"/>
      <c r="L52" s="100"/>
      <c r="M52" s="36"/>
      <c r="N52" s="14"/>
    </row>
    <row r="53" spans="1:14" ht="15.75" x14ac:dyDescent="0.2">
      <c r="A53" s="98"/>
      <c r="B53" s="118"/>
      <c r="C53" s="32" t="s">
        <v>29</v>
      </c>
      <c r="D53" s="33" t="s">
        <v>30</v>
      </c>
      <c r="E53" s="14">
        <f>[1]Arkusz3!N53</f>
        <v>15654.72</v>
      </c>
      <c r="F53" s="14">
        <f>[1]Arkusz3!I53</f>
        <v>15654.72</v>
      </c>
      <c r="G53" s="101"/>
      <c r="H53" s="102"/>
      <c r="I53" s="36">
        <f t="shared" si="1"/>
        <v>15654.72</v>
      </c>
      <c r="J53" s="14">
        <f>[1]Arkusz3!M53</f>
        <v>0</v>
      </c>
      <c r="K53" s="55"/>
      <c r="L53" s="102"/>
      <c r="M53" s="36">
        <f t="shared" si="2"/>
        <v>0</v>
      </c>
      <c r="N53" s="14">
        <f t="shared" si="3"/>
        <v>15654.72</v>
      </c>
    </row>
    <row r="54" spans="1:14" ht="15.75" x14ac:dyDescent="0.2">
      <c r="A54" s="98"/>
      <c r="B54" s="118"/>
      <c r="C54" s="131" t="s">
        <v>60</v>
      </c>
      <c r="D54" s="132" t="s">
        <v>61</v>
      </c>
      <c r="E54" s="14">
        <f>[1]Arkusz3!N54</f>
        <v>32600</v>
      </c>
      <c r="F54" s="14">
        <f>[1]Arkusz3!I54</f>
        <v>32600</v>
      </c>
      <c r="G54" s="101"/>
      <c r="H54" s="102"/>
      <c r="I54" s="36">
        <f t="shared" si="1"/>
        <v>32600</v>
      </c>
      <c r="J54" s="14">
        <f>[1]Arkusz3!M54</f>
        <v>0</v>
      </c>
      <c r="K54" s="55"/>
      <c r="L54" s="102"/>
      <c r="M54" s="36">
        <f t="shared" si="2"/>
        <v>0</v>
      </c>
      <c r="N54" s="14">
        <f t="shared" si="3"/>
        <v>32600</v>
      </c>
    </row>
    <row r="55" spans="1:14" ht="15.75" x14ac:dyDescent="0.25">
      <c r="A55" s="133"/>
      <c r="B55" s="99"/>
      <c r="C55" s="32"/>
      <c r="D55" s="33"/>
      <c r="E55" s="14"/>
      <c r="F55" s="14"/>
      <c r="G55" s="55"/>
      <c r="H55" s="100"/>
      <c r="I55" s="36"/>
      <c r="J55" s="14"/>
      <c r="K55" s="55"/>
      <c r="L55" s="100"/>
      <c r="M55" s="36"/>
      <c r="N55" s="14"/>
    </row>
    <row r="56" spans="1:14" ht="15.75" x14ac:dyDescent="0.25">
      <c r="A56" s="134">
        <v>751</v>
      </c>
      <c r="B56" s="135"/>
      <c r="C56" s="136"/>
      <c r="D56" s="137" t="s">
        <v>62</v>
      </c>
      <c r="E56" s="14"/>
      <c r="F56" s="14"/>
      <c r="G56" s="138"/>
      <c r="H56" s="139"/>
      <c r="I56" s="36"/>
      <c r="J56" s="14"/>
      <c r="K56" s="138"/>
      <c r="L56" s="139"/>
      <c r="M56" s="36"/>
      <c r="N56" s="14"/>
    </row>
    <row r="57" spans="1:14" ht="16.5" thickBot="1" x14ac:dyDescent="0.3">
      <c r="A57" s="140"/>
      <c r="B57" s="141"/>
      <c r="C57" s="142"/>
      <c r="D57" s="143" t="s">
        <v>63</v>
      </c>
      <c r="E57" s="14">
        <f>[1]Arkusz3!N57</f>
        <v>1100</v>
      </c>
      <c r="F57" s="14">
        <f>[1]Arkusz3!I57</f>
        <v>1100</v>
      </c>
      <c r="G57" s="107">
        <f>G59</f>
        <v>0</v>
      </c>
      <c r="H57" s="108">
        <f>H59</f>
        <v>0</v>
      </c>
      <c r="I57" s="16">
        <f t="shared" si="1"/>
        <v>1100</v>
      </c>
      <c r="J57" s="14">
        <f>[1]Arkusz3!M57</f>
        <v>0</v>
      </c>
      <c r="K57" s="107">
        <f t="shared" ref="K57:L57" si="14">K59</f>
        <v>0</v>
      </c>
      <c r="L57" s="108">
        <f t="shared" si="14"/>
        <v>0</v>
      </c>
      <c r="M57" s="16">
        <f t="shared" si="2"/>
        <v>0</v>
      </c>
      <c r="N57" s="14">
        <f t="shared" si="3"/>
        <v>1100</v>
      </c>
    </row>
    <row r="58" spans="1:14" ht="17.25" thickTop="1" thickBot="1" x14ac:dyDescent="0.3">
      <c r="A58" s="144"/>
      <c r="B58" s="89"/>
      <c r="C58" s="90"/>
      <c r="D58" s="91" t="s">
        <v>64</v>
      </c>
      <c r="E58" s="14"/>
      <c r="F58" s="14"/>
      <c r="G58" s="145"/>
      <c r="H58" s="146"/>
      <c r="I58" s="30"/>
      <c r="J58" s="14"/>
      <c r="K58" s="145"/>
      <c r="L58" s="146"/>
      <c r="M58" s="30"/>
      <c r="N58" s="14"/>
    </row>
    <row r="59" spans="1:14" ht="16.5" thickBot="1" x14ac:dyDescent="0.3">
      <c r="A59" s="147"/>
      <c r="B59" s="148">
        <v>75101</v>
      </c>
      <c r="C59" s="149"/>
      <c r="D59" s="150" t="s">
        <v>65</v>
      </c>
      <c r="E59" s="14">
        <f>[1]Arkusz3!N59</f>
        <v>1100</v>
      </c>
      <c r="F59" s="14">
        <f>[1]Arkusz3!I59</f>
        <v>1100</v>
      </c>
      <c r="G59" s="124">
        <f>SUM(G60:G62)</f>
        <v>0</v>
      </c>
      <c r="H59" s="126">
        <f>SUM(H60:H62)</f>
        <v>0</v>
      </c>
      <c r="I59" s="125">
        <f t="shared" si="1"/>
        <v>1100</v>
      </c>
      <c r="J59" s="14">
        <f>[1]Arkusz3!M59</f>
        <v>0</v>
      </c>
      <c r="K59" s="124">
        <f t="shared" ref="K59:L59" si="15">SUM(K60:K62)</f>
        <v>0</v>
      </c>
      <c r="L59" s="126">
        <f t="shared" si="15"/>
        <v>0</v>
      </c>
      <c r="M59" s="125">
        <f>J59+K59-L59</f>
        <v>0</v>
      </c>
      <c r="N59" s="14">
        <f t="shared" si="3"/>
        <v>1100</v>
      </c>
    </row>
    <row r="60" spans="1:14" ht="15.75" x14ac:dyDescent="0.25">
      <c r="A60" s="151"/>
      <c r="B60" s="152"/>
      <c r="C60" s="153"/>
      <c r="D60" s="27" t="s">
        <v>36</v>
      </c>
      <c r="E60" s="14"/>
      <c r="F60" s="14"/>
      <c r="G60" s="96"/>
      <c r="H60" s="97"/>
      <c r="I60" s="30"/>
      <c r="J60" s="14"/>
      <c r="K60" s="96"/>
      <c r="L60" s="97"/>
      <c r="M60" s="30"/>
      <c r="N60" s="14"/>
    </row>
    <row r="61" spans="1:14" ht="15.75" x14ac:dyDescent="0.25">
      <c r="A61" s="133"/>
      <c r="B61" s="99"/>
      <c r="C61" s="154"/>
      <c r="D61" s="33" t="s">
        <v>37</v>
      </c>
      <c r="E61" s="14"/>
      <c r="F61" s="14"/>
      <c r="G61" s="55"/>
      <c r="H61" s="100"/>
      <c r="I61" s="36"/>
      <c r="J61" s="14"/>
      <c r="K61" s="55"/>
      <c r="L61" s="100"/>
      <c r="M61" s="36"/>
      <c r="N61" s="14"/>
    </row>
    <row r="62" spans="1:14" ht="15.75" x14ac:dyDescent="0.25">
      <c r="A62" s="133"/>
      <c r="B62" s="99"/>
      <c r="C62" s="32">
        <v>2010</v>
      </c>
      <c r="D62" s="33" t="s">
        <v>38</v>
      </c>
      <c r="E62" s="14">
        <f>[1]Arkusz3!N62</f>
        <v>1100</v>
      </c>
      <c r="F62" s="14">
        <f>[1]Arkusz3!I62</f>
        <v>1100</v>
      </c>
      <c r="G62" s="101"/>
      <c r="H62" s="102"/>
      <c r="I62" s="36">
        <f t="shared" si="1"/>
        <v>1100</v>
      </c>
      <c r="J62" s="14">
        <f>[1]Arkusz3!M62</f>
        <v>0</v>
      </c>
      <c r="K62" s="55"/>
      <c r="L62" s="102"/>
      <c r="M62" s="36">
        <f t="shared" si="2"/>
        <v>0</v>
      </c>
      <c r="N62" s="14">
        <f t="shared" si="3"/>
        <v>1100</v>
      </c>
    </row>
    <row r="63" spans="1:14" ht="15.75" x14ac:dyDescent="0.25">
      <c r="A63" s="133"/>
      <c r="B63" s="99"/>
      <c r="C63" s="32"/>
      <c r="D63" s="33"/>
      <c r="E63" s="14"/>
      <c r="F63" s="14"/>
      <c r="G63" s="55"/>
      <c r="H63" s="100"/>
      <c r="I63" s="36"/>
      <c r="J63" s="14"/>
      <c r="K63" s="55"/>
      <c r="L63" s="100"/>
      <c r="M63" s="36"/>
      <c r="N63" s="14"/>
    </row>
    <row r="64" spans="1:14" ht="16.5" thickBot="1" x14ac:dyDescent="0.25">
      <c r="A64" s="104">
        <v>754</v>
      </c>
      <c r="B64" s="155"/>
      <c r="C64" s="156"/>
      <c r="D64" s="157" t="s">
        <v>66</v>
      </c>
      <c r="E64" s="14">
        <f>[1]Arkusz3!N64</f>
        <v>37577</v>
      </c>
      <c r="F64" s="14">
        <f>[1]Arkusz3!I64</f>
        <v>0</v>
      </c>
      <c r="G64" s="158"/>
      <c r="H64" s="158"/>
      <c r="I64" s="36">
        <v>0</v>
      </c>
      <c r="J64" s="14">
        <f>[1]Arkusz3!M64</f>
        <v>37577</v>
      </c>
      <c r="K64" s="108">
        <f>K65</f>
        <v>0</v>
      </c>
      <c r="L64" s="159"/>
      <c r="M64" s="17">
        <f t="shared" si="2"/>
        <v>37577</v>
      </c>
      <c r="N64" s="14">
        <f t="shared" si="3"/>
        <v>37577</v>
      </c>
    </row>
    <row r="65" spans="1:14" ht="17.25" thickTop="1" thickBot="1" x14ac:dyDescent="0.3">
      <c r="A65" s="160"/>
      <c r="B65" s="161">
        <v>75412</v>
      </c>
      <c r="C65" s="162"/>
      <c r="D65" s="163" t="s">
        <v>67</v>
      </c>
      <c r="E65" s="14">
        <f>[1]Arkusz3!N65</f>
        <v>37577</v>
      </c>
      <c r="F65" s="14">
        <f>[1]Arkusz3!I65</f>
        <v>0</v>
      </c>
      <c r="G65" s="164"/>
      <c r="H65" s="164"/>
      <c r="I65" s="36">
        <f t="shared" si="1"/>
        <v>0</v>
      </c>
      <c r="J65" s="14">
        <f>[1]Arkusz3!M65</f>
        <v>37577</v>
      </c>
      <c r="K65" s="117">
        <f>SUM(K66)</f>
        <v>0</v>
      </c>
      <c r="L65" s="164"/>
      <c r="M65" s="30">
        <f t="shared" si="2"/>
        <v>37577</v>
      </c>
      <c r="N65" s="14">
        <f t="shared" si="3"/>
        <v>37577</v>
      </c>
    </row>
    <row r="66" spans="1:14" ht="51.75" x14ac:dyDescent="0.25">
      <c r="A66" s="133"/>
      <c r="B66" s="99"/>
      <c r="C66" s="165">
        <v>6660</v>
      </c>
      <c r="D66" s="166" t="s">
        <v>68</v>
      </c>
      <c r="E66" s="14">
        <f>[1]Arkusz3!N66</f>
        <v>37577</v>
      </c>
      <c r="F66" s="14">
        <f>[1]Arkusz3!I66</f>
        <v>0</v>
      </c>
      <c r="G66" s="96"/>
      <c r="H66" s="97"/>
      <c r="I66" s="36">
        <f t="shared" si="1"/>
        <v>0</v>
      </c>
      <c r="J66" s="14">
        <f>[1]Arkusz3!M66</f>
        <v>37577</v>
      </c>
      <c r="K66" s="96"/>
      <c r="L66" s="97"/>
      <c r="M66" s="36">
        <f t="shared" si="2"/>
        <v>37577</v>
      </c>
      <c r="N66" s="14">
        <f t="shared" si="3"/>
        <v>37577</v>
      </c>
    </row>
    <row r="67" spans="1:14" ht="15.75" x14ac:dyDescent="0.25">
      <c r="A67" s="133"/>
      <c r="B67" s="99"/>
      <c r="C67" s="32"/>
      <c r="D67" s="33"/>
      <c r="E67" s="14"/>
      <c r="F67" s="14"/>
      <c r="G67" s="55"/>
      <c r="H67" s="100"/>
      <c r="I67" s="36"/>
      <c r="J67" s="14"/>
      <c r="K67" s="55"/>
      <c r="L67" s="100"/>
      <c r="M67" s="36"/>
      <c r="N67" s="14"/>
    </row>
    <row r="68" spans="1:14" ht="15.75" x14ac:dyDescent="0.25">
      <c r="A68" s="134">
        <v>756</v>
      </c>
      <c r="B68" s="167"/>
      <c r="C68" s="168"/>
      <c r="D68" s="137" t="s">
        <v>69</v>
      </c>
      <c r="E68" s="14"/>
      <c r="F68" s="14"/>
      <c r="G68" s="169"/>
      <c r="H68" s="170"/>
      <c r="I68" s="36"/>
      <c r="J68" s="14"/>
      <c r="K68" s="169"/>
      <c r="L68" s="170"/>
      <c r="M68" s="36"/>
      <c r="N68" s="14"/>
    </row>
    <row r="69" spans="1:14" ht="15.75" x14ac:dyDescent="0.25">
      <c r="A69" s="171"/>
      <c r="B69" s="167"/>
      <c r="C69" s="172"/>
      <c r="D69" s="173" t="s">
        <v>70</v>
      </c>
      <c r="E69" s="14"/>
      <c r="F69" s="14"/>
      <c r="G69" s="174"/>
      <c r="H69" s="175"/>
      <c r="I69" s="36"/>
      <c r="J69" s="14"/>
      <c r="K69" s="174"/>
      <c r="L69" s="175"/>
      <c r="M69" s="36"/>
      <c r="N69" s="14"/>
    </row>
    <row r="70" spans="1:14" ht="16.5" thickBot="1" x14ac:dyDescent="0.3">
      <c r="A70" s="140"/>
      <c r="B70" s="141"/>
      <c r="C70" s="142"/>
      <c r="D70" s="143" t="s">
        <v>71</v>
      </c>
      <c r="E70" s="14">
        <f>[1]Arkusz3!N70</f>
        <v>8059936.0300000003</v>
      </c>
      <c r="F70" s="14">
        <f>[1]Arkusz3!I70</f>
        <v>8059936.0300000003</v>
      </c>
      <c r="G70" s="107">
        <f>G71+G78+G90+G102+G109</f>
        <v>0</v>
      </c>
      <c r="H70" s="108">
        <f>H71+H78+H90+H102+H109</f>
        <v>0</v>
      </c>
      <c r="I70" s="16">
        <f t="shared" si="1"/>
        <v>8059936.0300000003</v>
      </c>
      <c r="J70" s="14">
        <f>[1]Arkusz3!M70</f>
        <v>0</v>
      </c>
      <c r="K70" s="107">
        <f t="shared" ref="K70:L70" si="16">K71+K78+K90+K102+K109</f>
        <v>0</v>
      </c>
      <c r="L70" s="108">
        <f t="shared" si="16"/>
        <v>0</v>
      </c>
      <c r="M70" s="16">
        <f t="shared" si="2"/>
        <v>0</v>
      </c>
      <c r="N70" s="14">
        <f t="shared" si="3"/>
        <v>8059936.0300000003</v>
      </c>
    </row>
    <row r="71" spans="1:14" ht="17.25" thickTop="1" thickBot="1" x14ac:dyDescent="0.3">
      <c r="A71" s="144"/>
      <c r="B71" s="89">
        <v>75601</v>
      </c>
      <c r="C71" s="90"/>
      <c r="D71" s="91" t="s">
        <v>72</v>
      </c>
      <c r="E71" s="14">
        <f>[1]Arkusz3!N71</f>
        <v>5500</v>
      </c>
      <c r="F71" s="14">
        <f>[1]Arkusz3!I71</f>
        <v>5500</v>
      </c>
      <c r="G71" s="92">
        <f>SUM(G73:G74)</f>
        <v>0</v>
      </c>
      <c r="H71" s="93">
        <f>SUM(H73:H74)</f>
        <v>0</v>
      </c>
      <c r="I71" s="22">
        <f>F71+G71-H71</f>
        <v>5500</v>
      </c>
      <c r="J71" s="14">
        <f>[1]Arkusz3!M71</f>
        <v>0</v>
      </c>
      <c r="K71" s="92">
        <f t="shared" ref="K71:L71" si="17">SUM(K73:K74)</f>
        <v>0</v>
      </c>
      <c r="L71" s="93">
        <f t="shared" si="17"/>
        <v>0</v>
      </c>
      <c r="M71" s="24">
        <f t="shared" si="2"/>
        <v>0</v>
      </c>
      <c r="N71" s="14">
        <f t="shared" si="3"/>
        <v>5500</v>
      </c>
    </row>
    <row r="72" spans="1:14" ht="15.75" x14ac:dyDescent="0.25">
      <c r="A72" s="151"/>
      <c r="B72" s="95"/>
      <c r="C72" s="26"/>
      <c r="D72" s="27" t="s">
        <v>73</v>
      </c>
      <c r="E72" s="14"/>
      <c r="F72" s="14"/>
      <c r="G72" s="96"/>
      <c r="H72" s="97"/>
      <c r="I72" s="30"/>
      <c r="J72" s="14"/>
      <c r="K72" s="96"/>
      <c r="L72" s="97"/>
      <c r="M72" s="30"/>
      <c r="N72" s="14"/>
    </row>
    <row r="73" spans="1:14" ht="15.75" x14ac:dyDescent="0.25">
      <c r="A73" s="133"/>
      <c r="B73" s="109"/>
      <c r="C73" s="112" t="s">
        <v>74</v>
      </c>
      <c r="D73" s="113" t="s">
        <v>75</v>
      </c>
      <c r="E73" s="14">
        <f>[1]Arkusz3!N73</f>
        <v>5000</v>
      </c>
      <c r="F73" s="14">
        <f>[1]Arkusz3!I73</f>
        <v>5000</v>
      </c>
      <c r="G73" s="101"/>
      <c r="H73" s="102"/>
      <c r="I73" s="36">
        <f t="shared" si="1"/>
        <v>5000</v>
      </c>
      <c r="J73" s="14">
        <f>[1]Arkusz3!M73</f>
        <v>0</v>
      </c>
      <c r="K73" s="55"/>
      <c r="L73" s="102"/>
      <c r="M73" s="36">
        <f t="shared" si="2"/>
        <v>0</v>
      </c>
      <c r="N73" s="14">
        <f t="shared" si="3"/>
        <v>5000</v>
      </c>
    </row>
    <row r="74" spans="1:14" ht="15.75" x14ac:dyDescent="0.25">
      <c r="A74" s="133"/>
      <c r="B74" s="118"/>
      <c r="C74" s="32" t="s">
        <v>76</v>
      </c>
      <c r="D74" s="33" t="s">
        <v>77</v>
      </c>
      <c r="E74" s="14">
        <f>[1]Arkusz3!N74</f>
        <v>500</v>
      </c>
      <c r="F74" s="14">
        <f>[1]Arkusz3!I74</f>
        <v>500</v>
      </c>
      <c r="G74" s="101"/>
      <c r="H74" s="102"/>
      <c r="I74" s="36">
        <f t="shared" si="1"/>
        <v>500</v>
      </c>
      <c r="J74" s="14">
        <f>[1]Arkusz3!M74</f>
        <v>0</v>
      </c>
      <c r="K74" s="55"/>
      <c r="L74" s="102"/>
      <c r="M74" s="36">
        <f t="shared" si="2"/>
        <v>0</v>
      </c>
      <c r="N74" s="14">
        <f t="shared" si="3"/>
        <v>500</v>
      </c>
    </row>
    <row r="75" spans="1:14" ht="15.75" x14ac:dyDescent="0.25">
      <c r="A75" s="133"/>
      <c r="B75" s="118"/>
      <c r="C75" s="119"/>
      <c r="D75" s="120"/>
      <c r="E75" s="14"/>
      <c r="F75" s="14"/>
      <c r="G75" s="55"/>
      <c r="H75" s="100"/>
      <c r="I75" s="36"/>
      <c r="J75" s="14"/>
      <c r="K75" s="55"/>
      <c r="L75" s="100"/>
      <c r="M75" s="36"/>
      <c r="N75" s="14"/>
    </row>
    <row r="76" spans="1:14" ht="15.75" x14ac:dyDescent="0.25">
      <c r="A76" s="133"/>
      <c r="B76" s="118" t="s">
        <v>78</v>
      </c>
      <c r="C76" s="119"/>
      <c r="D76" s="176" t="s">
        <v>79</v>
      </c>
      <c r="E76" s="14"/>
      <c r="F76" s="14"/>
      <c r="G76" s="177"/>
      <c r="H76" s="178"/>
      <c r="I76" s="36"/>
      <c r="J76" s="14"/>
      <c r="K76" s="177"/>
      <c r="L76" s="178"/>
      <c r="M76" s="36"/>
      <c r="N76" s="14"/>
    </row>
    <row r="77" spans="1:14" ht="15.75" x14ac:dyDescent="0.25">
      <c r="A77" s="133"/>
      <c r="B77" s="118"/>
      <c r="C77" s="119"/>
      <c r="D77" s="176" t="s">
        <v>80</v>
      </c>
      <c r="E77" s="14"/>
      <c r="F77" s="14"/>
      <c r="G77" s="177"/>
      <c r="H77" s="178"/>
      <c r="I77" s="36"/>
      <c r="J77" s="14"/>
      <c r="K77" s="177"/>
      <c r="L77" s="178"/>
      <c r="M77" s="36"/>
      <c r="N77" s="14"/>
    </row>
    <row r="78" spans="1:14" ht="16.5" thickBot="1" x14ac:dyDescent="0.3">
      <c r="A78" s="179"/>
      <c r="B78" s="180">
        <v>75615</v>
      </c>
      <c r="C78" s="181"/>
      <c r="D78" s="182" t="s">
        <v>81</v>
      </c>
      <c r="E78" s="14">
        <f>[1]Arkusz3!N78</f>
        <v>1566860.71</v>
      </c>
      <c r="F78" s="14">
        <f>[1]Arkusz3!I78</f>
        <v>1566860.71</v>
      </c>
      <c r="G78" s="124">
        <f>SUM(G79:G85)</f>
        <v>0</v>
      </c>
      <c r="H78" s="126">
        <f>SUM(H79:H85)</f>
        <v>0</v>
      </c>
      <c r="I78" s="125">
        <f t="shared" si="1"/>
        <v>1566860.71</v>
      </c>
      <c r="J78" s="14">
        <f>[1]Arkusz3!M78</f>
        <v>0</v>
      </c>
      <c r="K78" s="124">
        <f t="shared" ref="K78:L78" si="18">SUM(K79:K85)</f>
        <v>0</v>
      </c>
      <c r="L78" s="126">
        <f t="shared" si="18"/>
        <v>0</v>
      </c>
      <c r="M78" s="125">
        <f t="shared" si="2"/>
        <v>0</v>
      </c>
      <c r="N78" s="14">
        <f t="shared" si="3"/>
        <v>1566860.71</v>
      </c>
    </row>
    <row r="79" spans="1:14" ht="15.75" x14ac:dyDescent="0.25">
      <c r="A79" s="151"/>
      <c r="B79" s="183"/>
      <c r="C79" s="26" t="s">
        <v>82</v>
      </c>
      <c r="D79" s="27" t="s">
        <v>83</v>
      </c>
      <c r="E79" s="14">
        <f>[1]Arkusz3!N79</f>
        <v>1361097</v>
      </c>
      <c r="F79" s="14">
        <f>[1]Arkusz3!I79</f>
        <v>1361097</v>
      </c>
      <c r="G79" s="184"/>
      <c r="H79" s="185"/>
      <c r="I79" s="30">
        <f t="shared" si="1"/>
        <v>1361097</v>
      </c>
      <c r="J79" s="14">
        <f>[1]Arkusz3!M79</f>
        <v>0</v>
      </c>
      <c r="K79" s="96"/>
      <c r="L79" s="185"/>
      <c r="M79" s="30">
        <f t="shared" si="2"/>
        <v>0</v>
      </c>
      <c r="N79" s="14">
        <f t="shared" si="3"/>
        <v>1361097</v>
      </c>
    </row>
    <row r="80" spans="1:14" ht="15.75" x14ac:dyDescent="0.25">
      <c r="A80" s="133"/>
      <c r="B80" s="99"/>
      <c r="C80" s="32" t="s">
        <v>84</v>
      </c>
      <c r="D80" s="33" t="s">
        <v>85</v>
      </c>
      <c r="E80" s="14">
        <f>[1]Arkusz3!N80</f>
        <v>119204</v>
      </c>
      <c r="F80" s="14">
        <f>[1]Arkusz3!I80</f>
        <v>119204</v>
      </c>
      <c r="G80" s="101"/>
      <c r="H80" s="102"/>
      <c r="I80" s="36">
        <f t="shared" si="1"/>
        <v>119204</v>
      </c>
      <c r="J80" s="14">
        <f>[1]Arkusz3!M80</f>
        <v>0</v>
      </c>
      <c r="K80" s="55"/>
      <c r="L80" s="102"/>
      <c r="M80" s="36">
        <f t="shared" si="2"/>
        <v>0</v>
      </c>
      <c r="N80" s="14">
        <f t="shared" si="3"/>
        <v>119204</v>
      </c>
    </row>
    <row r="81" spans="1:14" ht="15.75" x14ac:dyDescent="0.25">
      <c r="A81" s="133"/>
      <c r="B81" s="99"/>
      <c r="C81" s="32" t="s">
        <v>86</v>
      </c>
      <c r="D81" s="33" t="s">
        <v>87</v>
      </c>
      <c r="E81" s="14">
        <f>[1]Arkusz3!N81</f>
        <v>47041</v>
      </c>
      <c r="F81" s="14">
        <f>[1]Arkusz3!I81</f>
        <v>47041</v>
      </c>
      <c r="G81" s="101"/>
      <c r="H81" s="102"/>
      <c r="I81" s="36">
        <f t="shared" si="1"/>
        <v>47041</v>
      </c>
      <c r="J81" s="14">
        <f>[1]Arkusz3!M81</f>
        <v>0</v>
      </c>
      <c r="K81" s="55"/>
      <c r="L81" s="102"/>
      <c r="M81" s="36">
        <f t="shared" si="2"/>
        <v>0</v>
      </c>
      <c r="N81" s="14">
        <f t="shared" si="3"/>
        <v>47041</v>
      </c>
    </row>
    <row r="82" spans="1:14" ht="15.75" x14ac:dyDescent="0.25">
      <c r="A82" s="133"/>
      <c r="B82" s="111"/>
      <c r="C82" s="112" t="s">
        <v>88</v>
      </c>
      <c r="D82" s="113" t="s">
        <v>89</v>
      </c>
      <c r="E82" s="14">
        <f>[1]Arkusz3!N82</f>
        <v>6440.66</v>
      </c>
      <c r="F82" s="14">
        <f>[1]Arkusz3!I82</f>
        <v>6440.66</v>
      </c>
      <c r="G82" s="186"/>
      <c r="H82" s="187"/>
      <c r="I82" s="36">
        <f t="shared" si="1"/>
        <v>6440.66</v>
      </c>
      <c r="J82" s="14">
        <f>[1]Arkusz3!M82</f>
        <v>0</v>
      </c>
      <c r="K82" s="188"/>
      <c r="L82" s="187"/>
      <c r="M82" s="36">
        <f t="shared" si="2"/>
        <v>0</v>
      </c>
      <c r="N82" s="14">
        <f t="shared" si="3"/>
        <v>6440.66</v>
      </c>
    </row>
    <row r="83" spans="1:14" ht="15.75" x14ac:dyDescent="0.25">
      <c r="A83" s="133"/>
      <c r="B83" s="99"/>
      <c r="C83" s="32" t="s">
        <v>90</v>
      </c>
      <c r="D83" s="33" t="s">
        <v>91</v>
      </c>
      <c r="E83" s="14">
        <f>[1]Arkusz3!N83</f>
        <v>30000</v>
      </c>
      <c r="F83" s="14">
        <f>[1]Arkusz3!I83</f>
        <v>30000</v>
      </c>
      <c r="G83" s="101"/>
      <c r="H83" s="102"/>
      <c r="I83" s="36">
        <f t="shared" si="1"/>
        <v>30000</v>
      </c>
      <c r="J83" s="14">
        <f>[1]Arkusz3!M83</f>
        <v>0</v>
      </c>
      <c r="K83" s="55"/>
      <c r="L83" s="102"/>
      <c r="M83" s="36">
        <f t="shared" si="2"/>
        <v>0</v>
      </c>
      <c r="N83" s="14">
        <f t="shared" si="3"/>
        <v>30000</v>
      </c>
    </row>
    <row r="84" spans="1:14" ht="15.75" x14ac:dyDescent="0.25">
      <c r="A84" s="133"/>
      <c r="B84" s="99"/>
      <c r="C84" s="32" t="s">
        <v>76</v>
      </c>
      <c r="D84" s="33" t="s">
        <v>92</v>
      </c>
      <c r="E84" s="14">
        <f>[1]Arkusz3!N84</f>
        <v>2000.05</v>
      </c>
      <c r="F84" s="14">
        <f>[1]Arkusz3!I84</f>
        <v>2000.05</v>
      </c>
      <c r="G84" s="101"/>
      <c r="H84" s="102"/>
      <c r="I84" s="36">
        <f t="shared" si="1"/>
        <v>2000.05</v>
      </c>
      <c r="J84" s="14">
        <f>[1]Arkusz3!M84</f>
        <v>0</v>
      </c>
      <c r="K84" s="55"/>
      <c r="L84" s="102"/>
      <c r="M84" s="36">
        <f t="shared" si="2"/>
        <v>0</v>
      </c>
      <c r="N84" s="14">
        <f t="shared" si="3"/>
        <v>2000.05</v>
      </c>
    </row>
    <row r="85" spans="1:14" ht="15.75" x14ac:dyDescent="0.25">
      <c r="A85" s="133"/>
      <c r="B85" s="99"/>
      <c r="C85" s="32">
        <v>2680</v>
      </c>
      <c r="D85" s="33" t="s">
        <v>93</v>
      </c>
      <c r="E85" s="14">
        <f>[1]Arkusz3!N85</f>
        <v>1078</v>
      </c>
      <c r="F85" s="14">
        <f>[1]Arkusz3!I85</f>
        <v>1078</v>
      </c>
      <c r="G85" s="101"/>
      <c r="H85" s="102"/>
      <c r="I85" s="36">
        <f t="shared" si="1"/>
        <v>1078</v>
      </c>
      <c r="J85" s="14">
        <f>[1]Arkusz3!M85</f>
        <v>0</v>
      </c>
      <c r="K85" s="55"/>
      <c r="L85" s="102"/>
      <c r="M85" s="36">
        <f t="shared" si="2"/>
        <v>0</v>
      </c>
      <c r="N85" s="14">
        <f t="shared" si="3"/>
        <v>1078</v>
      </c>
    </row>
    <row r="86" spans="1:14" ht="15.75" x14ac:dyDescent="0.25">
      <c r="A86" s="133"/>
      <c r="B86" s="99"/>
      <c r="C86" s="32"/>
      <c r="D86" s="33"/>
      <c r="E86" s="14"/>
      <c r="F86" s="14"/>
      <c r="G86" s="55"/>
      <c r="H86" s="100"/>
      <c r="I86" s="36"/>
      <c r="J86" s="14"/>
      <c r="K86" s="55"/>
      <c r="L86" s="100"/>
      <c r="M86" s="36"/>
      <c r="N86" s="14"/>
    </row>
    <row r="87" spans="1:14" ht="15.75" x14ac:dyDescent="0.25">
      <c r="A87" s="133"/>
      <c r="B87" s="99"/>
      <c r="C87" s="32"/>
      <c r="D87" s="33"/>
      <c r="E87" s="14"/>
      <c r="F87" s="14"/>
      <c r="G87" s="55"/>
      <c r="H87" s="100"/>
      <c r="I87" s="36"/>
      <c r="J87" s="14"/>
      <c r="K87" s="55"/>
      <c r="L87" s="100"/>
      <c r="M87" s="36"/>
      <c r="N87" s="14"/>
    </row>
    <row r="88" spans="1:14" ht="15.75" x14ac:dyDescent="0.25">
      <c r="A88" s="133"/>
      <c r="B88" s="99"/>
      <c r="C88" s="32"/>
      <c r="D88" s="176" t="s">
        <v>94</v>
      </c>
      <c r="E88" s="14"/>
      <c r="F88" s="14"/>
      <c r="G88" s="55"/>
      <c r="H88" s="100"/>
      <c r="I88" s="36"/>
      <c r="J88" s="14"/>
      <c r="K88" s="55"/>
      <c r="L88" s="100"/>
      <c r="M88" s="36"/>
      <c r="N88" s="14"/>
    </row>
    <row r="89" spans="1:14" ht="15.75" x14ac:dyDescent="0.25">
      <c r="A89" s="133"/>
      <c r="B89" s="99"/>
      <c r="C89" s="32"/>
      <c r="D89" s="176" t="s">
        <v>95</v>
      </c>
      <c r="E89" s="14"/>
      <c r="F89" s="14"/>
      <c r="G89" s="55"/>
      <c r="H89" s="100"/>
      <c r="I89" s="36"/>
      <c r="J89" s="14"/>
      <c r="K89" s="55"/>
      <c r="L89" s="100"/>
      <c r="M89" s="36"/>
      <c r="N89" s="14"/>
    </row>
    <row r="90" spans="1:14" ht="16.5" thickBot="1" x14ac:dyDescent="0.3">
      <c r="A90" s="179"/>
      <c r="B90" s="121">
        <v>75616</v>
      </c>
      <c r="C90" s="189"/>
      <c r="D90" s="182" t="s">
        <v>96</v>
      </c>
      <c r="E90" s="14">
        <f>[1]Arkusz3!N90</f>
        <v>2091384.32</v>
      </c>
      <c r="F90" s="14">
        <f>[1]Arkusz3!I90</f>
        <v>2091384.32</v>
      </c>
      <c r="G90" s="124">
        <f>SUM(G91:G99)</f>
        <v>0</v>
      </c>
      <c r="H90" s="126">
        <f>SUM(H91:H99)</f>
        <v>0</v>
      </c>
      <c r="I90" s="125">
        <f t="shared" ref="I90:I151" si="19">F90+G90-H90</f>
        <v>2091384.32</v>
      </c>
      <c r="J90" s="14">
        <f>[1]Arkusz3!M90</f>
        <v>0</v>
      </c>
      <c r="K90" s="124">
        <f t="shared" ref="K90:L90" si="20">SUM(K91:K99)</f>
        <v>0</v>
      </c>
      <c r="L90" s="126">
        <f t="shared" si="20"/>
        <v>0</v>
      </c>
      <c r="M90" s="125">
        <f t="shared" ref="M90:M151" si="21">J90+K90-L90</f>
        <v>0</v>
      </c>
      <c r="N90" s="14">
        <f t="shared" ref="N90:N151" si="22">I90+M90</f>
        <v>2091384.32</v>
      </c>
    </row>
    <row r="91" spans="1:14" ht="15.75" x14ac:dyDescent="0.25">
      <c r="A91" s="151"/>
      <c r="B91" s="183"/>
      <c r="C91" s="26" t="s">
        <v>82</v>
      </c>
      <c r="D91" s="27" t="s">
        <v>83</v>
      </c>
      <c r="E91" s="14">
        <f>[1]Arkusz3!N91</f>
        <v>1333933</v>
      </c>
      <c r="F91" s="14">
        <f>[1]Arkusz3!I91</f>
        <v>1333933</v>
      </c>
      <c r="G91" s="184"/>
      <c r="H91" s="185"/>
      <c r="I91" s="30">
        <f t="shared" si="19"/>
        <v>1333933</v>
      </c>
      <c r="J91" s="14">
        <f>[1]Arkusz3!M91</f>
        <v>0</v>
      </c>
      <c r="K91" s="96"/>
      <c r="L91" s="185"/>
      <c r="M91" s="30">
        <f t="shared" si="21"/>
        <v>0</v>
      </c>
      <c r="N91" s="14">
        <f t="shared" si="22"/>
        <v>1333933</v>
      </c>
    </row>
    <row r="92" spans="1:14" ht="15.75" x14ac:dyDescent="0.25">
      <c r="A92" s="133"/>
      <c r="B92" s="99"/>
      <c r="C92" s="32" t="s">
        <v>84</v>
      </c>
      <c r="D92" s="33" t="s">
        <v>85</v>
      </c>
      <c r="E92" s="14">
        <f>[1]Arkusz3!N92</f>
        <v>468051</v>
      </c>
      <c r="F92" s="14">
        <f>[1]Arkusz3!I92</f>
        <v>468051</v>
      </c>
      <c r="G92" s="101"/>
      <c r="H92" s="102"/>
      <c r="I92" s="36">
        <f t="shared" si="19"/>
        <v>468051</v>
      </c>
      <c r="J92" s="14">
        <f>[1]Arkusz3!M92</f>
        <v>0</v>
      </c>
      <c r="K92" s="55"/>
      <c r="L92" s="102"/>
      <c r="M92" s="36">
        <f t="shared" si="21"/>
        <v>0</v>
      </c>
      <c r="N92" s="14">
        <f t="shared" si="22"/>
        <v>468051</v>
      </c>
    </row>
    <row r="93" spans="1:14" ht="15.75" x14ac:dyDescent="0.25">
      <c r="A93" s="133"/>
      <c r="B93" s="99"/>
      <c r="C93" s="32" t="s">
        <v>86</v>
      </c>
      <c r="D93" s="33" t="s">
        <v>87</v>
      </c>
      <c r="E93" s="14">
        <f>[1]Arkusz3!N93</f>
        <v>5662</v>
      </c>
      <c r="F93" s="14">
        <f>[1]Arkusz3!I93</f>
        <v>5662</v>
      </c>
      <c r="G93" s="101"/>
      <c r="H93" s="102"/>
      <c r="I93" s="36">
        <f t="shared" si="19"/>
        <v>5662</v>
      </c>
      <c r="J93" s="14">
        <f>[1]Arkusz3!M93</f>
        <v>0</v>
      </c>
      <c r="K93" s="55"/>
      <c r="L93" s="102"/>
      <c r="M93" s="36">
        <f t="shared" si="21"/>
        <v>0</v>
      </c>
      <c r="N93" s="14">
        <f t="shared" si="22"/>
        <v>5662</v>
      </c>
    </row>
    <row r="94" spans="1:14" ht="15.75" x14ac:dyDescent="0.25">
      <c r="A94" s="133"/>
      <c r="B94" s="111"/>
      <c r="C94" s="112" t="s">
        <v>88</v>
      </c>
      <c r="D94" s="113" t="s">
        <v>89</v>
      </c>
      <c r="E94" s="14">
        <f>[1]Arkusz3!N94</f>
        <v>55088.32</v>
      </c>
      <c r="F94" s="14">
        <f>[1]Arkusz3!I94</f>
        <v>55088.32</v>
      </c>
      <c r="G94" s="101"/>
      <c r="H94" s="102"/>
      <c r="I94" s="36">
        <f t="shared" si="19"/>
        <v>55088.32</v>
      </c>
      <c r="J94" s="14">
        <f>[1]Arkusz3!M94</f>
        <v>0</v>
      </c>
      <c r="K94" s="55"/>
      <c r="L94" s="102"/>
      <c r="M94" s="36">
        <f t="shared" si="21"/>
        <v>0</v>
      </c>
      <c r="N94" s="14">
        <f t="shared" si="22"/>
        <v>55088.32</v>
      </c>
    </row>
    <row r="95" spans="1:14" ht="15.75" x14ac:dyDescent="0.25">
      <c r="A95" s="133"/>
      <c r="B95" s="111"/>
      <c r="C95" s="112" t="s">
        <v>97</v>
      </c>
      <c r="D95" s="113" t="s">
        <v>98</v>
      </c>
      <c r="E95" s="14">
        <f>[1]Arkusz3!N95</f>
        <v>5000</v>
      </c>
      <c r="F95" s="14">
        <f>[1]Arkusz3!I95</f>
        <v>5000</v>
      </c>
      <c r="G95" s="101"/>
      <c r="H95" s="102"/>
      <c r="I95" s="36">
        <f t="shared" si="19"/>
        <v>5000</v>
      </c>
      <c r="J95" s="14">
        <f>[1]Arkusz3!M95</f>
        <v>0</v>
      </c>
      <c r="K95" s="55"/>
      <c r="L95" s="102"/>
      <c r="M95" s="36">
        <f t="shared" si="21"/>
        <v>0</v>
      </c>
      <c r="N95" s="14">
        <f t="shared" si="22"/>
        <v>5000</v>
      </c>
    </row>
    <row r="96" spans="1:14" ht="15.75" x14ac:dyDescent="0.25">
      <c r="A96" s="133"/>
      <c r="B96" s="111"/>
      <c r="C96" s="112" t="s">
        <v>99</v>
      </c>
      <c r="D96" s="113" t="s">
        <v>100</v>
      </c>
      <c r="E96" s="14">
        <f>[1]Arkusz3!N96</f>
        <v>3650</v>
      </c>
      <c r="F96" s="14">
        <f>[1]Arkusz3!I96</f>
        <v>3650</v>
      </c>
      <c r="G96" s="101"/>
      <c r="H96" s="102"/>
      <c r="I96" s="36">
        <f t="shared" si="19"/>
        <v>3650</v>
      </c>
      <c r="J96" s="14">
        <f>[1]Arkusz3!M96</f>
        <v>0</v>
      </c>
      <c r="K96" s="55"/>
      <c r="L96" s="102"/>
      <c r="M96" s="36">
        <f t="shared" si="21"/>
        <v>0</v>
      </c>
      <c r="N96" s="14">
        <f t="shared" si="22"/>
        <v>3650</v>
      </c>
    </row>
    <row r="97" spans="1:14" ht="15.75" x14ac:dyDescent="0.25">
      <c r="A97" s="133"/>
      <c r="B97" s="111"/>
      <c r="C97" s="112" t="s">
        <v>101</v>
      </c>
      <c r="D97" s="113" t="s">
        <v>102</v>
      </c>
      <c r="E97" s="14">
        <f>[1]Arkusz3!N97</f>
        <v>90000</v>
      </c>
      <c r="F97" s="14">
        <f>[1]Arkusz3!I97</f>
        <v>90000</v>
      </c>
      <c r="G97" s="101"/>
      <c r="H97" s="102"/>
      <c r="I97" s="36">
        <f t="shared" si="19"/>
        <v>90000</v>
      </c>
      <c r="J97" s="14">
        <f>[1]Arkusz3!M97</f>
        <v>0</v>
      </c>
      <c r="K97" s="55"/>
      <c r="L97" s="102"/>
      <c r="M97" s="36">
        <f t="shared" si="21"/>
        <v>0</v>
      </c>
      <c r="N97" s="14">
        <f t="shared" si="22"/>
        <v>90000</v>
      </c>
    </row>
    <row r="98" spans="1:14" ht="15.75" x14ac:dyDescent="0.25">
      <c r="A98" s="133"/>
      <c r="B98" s="99"/>
      <c r="C98" s="32" t="s">
        <v>90</v>
      </c>
      <c r="D98" s="33" t="s">
        <v>91</v>
      </c>
      <c r="E98" s="14">
        <f>[1]Arkusz3!N98</f>
        <v>120000</v>
      </c>
      <c r="F98" s="14">
        <f>[1]Arkusz3!I98</f>
        <v>120000</v>
      </c>
      <c r="G98" s="101"/>
      <c r="H98" s="102"/>
      <c r="I98" s="36">
        <f t="shared" si="19"/>
        <v>120000</v>
      </c>
      <c r="J98" s="14">
        <f>[1]Arkusz3!M98</f>
        <v>0</v>
      </c>
      <c r="K98" s="55"/>
      <c r="L98" s="102"/>
      <c r="M98" s="36">
        <f t="shared" si="21"/>
        <v>0</v>
      </c>
      <c r="N98" s="14">
        <f t="shared" si="22"/>
        <v>120000</v>
      </c>
    </row>
    <row r="99" spans="1:14" ht="15.75" x14ac:dyDescent="0.25">
      <c r="A99" s="133"/>
      <c r="B99" s="99"/>
      <c r="C99" s="32" t="s">
        <v>76</v>
      </c>
      <c r="D99" s="33" t="s">
        <v>92</v>
      </c>
      <c r="E99" s="14">
        <f>[1]Arkusz3!N99</f>
        <v>10000</v>
      </c>
      <c r="F99" s="14">
        <f>[1]Arkusz3!I99</f>
        <v>10000</v>
      </c>
      <c r="G99" s="101"/>
      <c r="H99" s="102"/>
      <c r="I99" s="36">
        <f t="shared" si="19"/>
        <v>10000</v>
      </c>
      <c r="J99" s="14">
        <f>[1]Arkusz3!M99</f>
        <v>0</v>
      </c>
      <c r="K99" s="55"/>
      <c r="L99" s="102"/>
      <c r="M99" s="36">
        <f t="shared" si="21"/>
        <v>0</v>
      </c>
      <c r="N99" s="14">
        <f t="shared" si="22"/>
        <v>10000</v>
      </c>
    </row>
    <row r="100" spans="1:14" ht="15.75" x14ac:dyDescent="0.25">
      <c r="A100" s="133"/>
      <c r="B100" s="99"/>
      <c r="C100" s="190"/>
      <c r="D100" s="191"/>
      <c r="E100" s="14"/>
      <c r="F100" s="14"/>
      <c r="G100" s="192"/>
      <c r="H100" s="193"/>
      <c r="I100" s="36"/>
      <c r="J100" s="14"/>
      <c r="K100" s="192"/>
      <c r="L100" s="193"/>
      <c r="M100" s="36"/>
      <c r="N100" s="14"/>
    </row>
    <row r="101" spans="1:14" ht="15.75" x14ac:dyDescent="0.25">
      <c r="A101" s="133"/>
      <c r="B101" s="99"/>
      <c r="C101" s="190"/>
      <c r="D101" s="194" t="s">
        <v>103</v>
      </c>
      <c r="E101" s="14"/>
      <c r="F101" s="14"/>
      <c r="G101" s="192"/>
      <c r="H101" s="193"/>
      <c r="I101" s="36"/>
      <c r="J101" s="14"/>
      <c r="K101" s="192"/>
      <c r="L101" s="193"/>
      <c r="M101" s="36"/>
      <c r="N101" s="14"/>
    </row>
    <row r="102" spans="1:14" ht="16.5" thickBot="1" x14ac:dyDescent="0.3">
      <c r="A102" s="179"/>
      <c r="B102" s="121">
        <v>75618</v>
      </c>
      <c r="C102" s="122"/>
      <c r="D102" s="123" t="s">
        <v>104</v>
      </c>
      <c r="E102" s="14">
        <f>[1]Arkusz3!N102</f>
        <v>1034799</v>
      </c>
      <c r="F102" s="14">
        <f>[1]Arkusz3!I102</f>
        <v>1034799</v>
      </c>
      <c r="G102" s="124">
        <f>SUM(G103:G107)</f>
        <v>0</v>
      </c>
      <c r="H102" s="126">
        <f>SUM(H103:H107)</f>
        <v>0</v>
      </c>
      <c r="I102" s="125">
        <f t="shared" si="19"/>
        <v>1034799</v>
      </c>
      <c r="J102" s="14">
        <f>[1]Arkusz3!M102</f>
        <v>0</v>
      </c>
      <c r="K102" s="124">
        <f t="shared" ref="K102:L102" si="23">SUM(K103:K107)</f>
        <v>0</v>
      </c>
      <c r="L102" s="126">
        <f t="shared" si="23"/>
        <v>0</v>
      </c>
      <c r="M102" s="125">
        <f t="shared" si="21"/>
        <v>0</v>
      </c>
      <c r="N102" s="14">
        <f t="shared" si="22"/>
        <v>1034799</v>
      </c>
    </row>
    <row r="103" spans="1:14" ht="15.75" x14ac:dyDescent="0.25">
      <c r="A103" s="195"/>
      <c r="B103" s="95"/>
      <c r="C103" s="26" t="s">
        <v>105</v>
      </c>
      <c r="D103" s="27" t="s">
        <v>106</v>
      </c>
      <c r="E103" s="14">
        <f>[1]Arkusz3!N103</f>
        <v>16000</v>
      </c>
      <c r="F103" s="14">
        <f>[1]Arkusz3!I103</f>
        <v>16000</v>
      </c>
      <c r="G103" s="184"/>
      <c r="H103" s="185"/>
      <c r="I103" s="30">
        <f t="shared" si="19"/>
        <v>16000</v>
      </c>
      <c r="J103" s="14">
        <f>[1]Arkusz3!M103</f>
        <v>0</v>
      </c>
      <c r="K103" s="96"/>
      <c r="L103" s="185"/>
      <c r="M103" s="30">
        <f t="shared" si="21"/>
        <v>0</v>
      </c>
      <c r="N103" s="14">
        <f t="shared" si="22"/>
        <v>16000</v>
      </c>
    </row>
    <row r="104" spans="1:14" ht="15.75" x14ac:dyDescent="0.25">
      <c r="A104" s="151"/>
      <c r="B104" s="95"/>
      <c r="C104" s="26" t="s">
        <v>107</v>
      </c>
      <c r="D104" s="27" t="s">
        <v>108</v>
      </c>
      <c r="E104" s="14">
        <f>[1]Arkusz3!N104</f>
        <v>420000</v>
      </c>
      <c r="F104" s="14">
        <f>[1]Arkusz3!I104</f>
        <v>420000</v>
      </c>
      <c r="G104" s="184"/>
      <c r="H104" s="185"/>
      <c r="I104" s="36">
        <f t="shared" si="19"/>
        <v>420000</v>
      </c>
      <c r="J104" s="14">
        <f>[1]Arkusz3!M104</f>
        <v>0</v>
      </c>
      <c r="K104" s="96"/>
      <c r="L104" s="185"/>
      <c r="M104" s="36">
        <f t="shared" si="21"/>
        <v>0</v>
      </c>
      <c r="N104" s="14">
        <f t="shared" si="22"/>
        <v>420000</v>
      </c>
    </row>
    <row r="105" spans="1:14" ht="15.75" x14ac:dyDescent="0.25">
      <c r="A105" s="133"/>
      <c r="B105" s="99"/>
      <c r="C105" s="32" t="s">
        <v>109</v>
      </c>
      <c r="D105" s="33" t="s">
        <v>110</v>
      </c>
      <c r="E105" s="14">
        <f>[1]Arkusz3!N105</f>
        <v>79645</v>
      </c>
      <c r="F105" s="14">
        <f>[1]Arkusz3!I105</f>
        <v>79645</v>
      </c>
      <c r="G105" s="101"/>
      <c r="H105" s="102"/>
      <c r="I105" s="36">
        <f t="shared" si="19"/>
        <v>79645</v>
      </c>
      <c r="J105" s="14">
        <f>[1]Arkusz3!M105</f>
        <v>0</v>
      </c>
      <c r="K105" s="55"/>
      <c r="L105" s="102"/>
      <c r="M105" s="36">
        <f t="shared" si="21"/>
        <v>0</v>
      </c>
      <c r="N105" s="14">
        <f t="shared" si="22"/>
        <v>79645</v>
      </c>
    </row>
    <row r="106" spans="1:14" ht="15.75" x14ac:dyDescent="0.25">
      <c r="A106" s="133"/>
      <c r="B106" s="99"/>
      <c r="C106" s="32"/>
      <c r="D106" s="33" t="s">
        <v>111</v>
      </c>
      <c r="E106" s="14"/>
      <c r="F106" s="14"/>
      <c r="G106" s="101"/>
      <c r="H106" s="102"/>
      <c r="I106" s="36"/>
      <c r="J106" s="14"/>
      <c r="K106" s="55"/>
      <c r="L106" s="102"/>
      <c r="M106" s="36"/>
      <c r="N106" s="14"/>
    </row>
    <row r="107" spans="1:14" ht="15.75" x14ac:dyDescent="0.25">
      <c r="A107" s="133"/>
      <c r="B107" s="99"/>
      <c r="C107" s="32" t="s">
        <v>112</v>
      </c>
      <c r="D107" s="33" t="s">
        <v>113</v>
      </c>
      <c r="E107" s="14">
        <f>[1]Arkusz3!N107</f>
        <v>519154</v>
      </c>
      <c r="F107" s="14">
        <f>[1]Arkusz3!I107</f>
        <v>519154</v>
      </c>
      <c r="G107" s="101"/>
      <c r="H107" s="102"/>
      <c r="I107" s="36">
        <f t="shared" si="19"/>
        <v>519154</v>
      </c>
      <c r="J107" s="14">
        <f>[1]Arkusz3!M107</f>
        <v>0</v>
      </c>
      <c r="K107" s="55"/>
      <c r="L107" s="102"/>
      <c r="M107" s="36">
        <f t="shared" si="21"/>
        <v>0</v>
      </c>
      <c r="N107" s="14">
        <f t="shared" si="22"/>
        <v>519154</v>
      </c>
    </row>
    <row r="108" spans="1:14" ht="15.75" x14ac:dyDescent="0.25">
      <c r="A108" s="133"/>
      <c r="B108" s="99"/>
      <c r="C108" s="32"/>
      <c r="D108" s="33"/>
      <c r="E108" s="14"/>
      <c r="F108" s="14"/>
      <c r="G108" s="55"/>
      <c r="H108" s="100"/>
      <c r="I108" s="36"/>
      <c r="J108" s="14"/>
      <c r="K108" s="55"/>
      <c r="L108" s="100"/>
      <c r="M108" s="36"/>
      <c r="N108" s="14"/>
    </row>
    <row r="109" spans="1:14" ht="16.5" thickBot="1" x14ac:dyDescent="0.3">
      <c r="A109" s="179"/>
      <c r="B109" s="121">
        <v>75621</v>
      </c>
      <c r="C109" s="122"/>
      <c r="D109" s="123" t="s">
        <v>114</v>
      </c>
      <c r="E109" s="14">
        <f>[1]Arkusz3!N109</f>
        <v>3361392</v>
      </c>
      <c r="F109" s="14">
        <f>[1]Arkusz3!I109</f>
        <v>3361392</v>
      </c>
      <c r="G109" s="124">
        <f>SUM(G110:G111)</f>
        <v>0</v>
      </c>
      <c r="H109" s="126">
        <f>SUM(H110:H111)</f>
        <v>0</v>
      </c>
      <c r="I109" s="125">
        <f t="shared" si="19"/>
        <v>3361392</v>
      </c>
      <c r="J109" s="14">
        <f>[1]Arkusz3!M109</f>
        <v>0</v>
      </c>
      <c r="K109" s="124">
        <f t="shared" ref="K109:L109" si="24">SUM(K110:K111)</f>
        <v>0</v>
      </c>
      <c r="L109" s="126">
        <f t="shared" si="24"/>
        <v>0</v>
      </c>
      <c r="M109" s="125">
        <f t="shared" si="21"/>
        <v>0</v>
      </c>
      <c r="N109" s="14">
        <f t="shared" si="22"/>
        <v>3361392</v>
      </c>
    </row>
    <row r="110" spans="1:14" ht="15.75" x14ac:dyDescent="0.25">
      <c r="A110" s="151"/>
      <c r="B110" s="95"/>
      <c r="C110" s="26" t="s">
        <v>115</v>
      </c>
      <c r="D110" s="33" t="s">
        <v>116</v>
      </c>
      <c r="E110" s="14">
        <f>[1]Arkusz3!N110</f>
        <v>3326392</v>
      </c>
      <c r="F110" s="14">
        <f>[1]Arkusz3!I110</f>
        <v>3326392</v>
      </c>
      <c r="G110" s="101"/>
      <c r="H110" s="102"/>
      <c r="I110" s="30">
        <f t="shared" si="19"/>
        <v>3326392</v>
      </c>
      <c r="J110" s="14">
        <f>[1]Arkusz3!M110</f>
        <v>0</v>
      </c>
      <c r="K110" s="55"/>
      <c r="L110" s="102"/>
      <c r="M110" s="30">
        <f t="shared" si="21"/>
        <v>0</v>
      </c>
      <c r="N110" s="14">
        <f t="shared" si="22"/>
        <v>3326392</v>
      </c>
    </row>
    <row r="111" spans="1:14" ht="15.75" x14ac:dyDescent="0.25">
      <c r="A111" s="133"/>
      <c r="B111" s="118"/>
      <c r="C111" s="32" t="s">
        <v>117</v>
      </c>
      <c r="D111" s="33" t="s">
        <v>118</v>
      </c>
      <c r="E111" s="14">
        <f>[1]Arkusz3!N111</f>
        <v>35000</v>
      </c>
      <c r="F111" s="14">
        <f>[1]Arkusz3!I111</f>
        <v>35000</v>
      </c>
      <c r="G111" s="101"/>
      <c r="H111" s="102"/>
      <c r="I111" s="36">
        <f t="shared" si="19"/>
        <v>35000</v>
      </c>
      <c r="J111" s="14">
        <f>[1]Arkusz3!M111</f>
        <v>0</v>
      </c>
      <c r="K111" s="55"/>
      <c r="L111" s="102"/>
      <c r="M111" s="36">
        <f t="shared" si="21"/>
        <v>0</v>
      </c>
      <c r="N111" s="14">
        <f t="shared" si="22"/>
        <v>35000</v>
      </c>
    </row>
    <row r="112" spans="1:14" ht="15.75" x14ac:dyDescent="0.25">
      <c r="A112" s="133"/>
      <c r="B112" s="118"/>
      <c r="C112" s="32"/>
      <c r="D112" s="33"/>
      <c r="E112" s="14"/>
      <c r="F112" s="14"/>
      <c r="G112" s="55"/>
      <c r="H112" s="100"/>
      <c r="I112" s="36"/>
      <c r="J112" s="14"/>
      <c r="K112" s="55"/>
      <c r="L112" s="100"/>
      <c r="M112" s="36"/>
      <c r="N112" s="14"/>
    </row>
    <row r="113" spans="1:14" ht="16.5" thickBot="1" x14ac:dyDescent="0.3">
      <c r="A113" s="103">
        <v>758</v>
      </c>
      <c r="B113" s="104"/>
      <c r="C113" s="105"/>
      <c r="D113" s="106" t="s">
        <v>119</v>
      </c>
      <c r="E113" s="14">
        <f>[1]Arkusz3!N113</f>
        <v>5991076</v>
      </c>
      <c r="F113" s="14">
        <f>[1]Arkusz3!I113</f>
        <v>5991076</v>
      </c>
      <c r="G113" s="107">
        <f>G114+G117+G120+G123</f>
        <v>0</v>
      </c>
      <c r="H113" s="108">
        <f>H114+H117+H120+H123</f>
        <v>0</v>
      </c>
      <c r="I113" s="16">
        <f t="shared" si="19"/>
        <v>5991076</v>
      </c>
      <c r="J113" s="14">
        <f>[1]Arkusz3!M113</f>
        <v>0</v>
      </c>
      <c r="K113" s="107">
        <f>K114+K117+K120+K123</f>
        <v>0</v>
      </c>
      <c r="L113" s="108">
        <f t="shared" ref="L113" si="25">L114+L117+L120+L123</f>
        <v>0</v>
      </c>
      <c r="M113" s="16">
        <f t="shared" si="21"/>
        <v>0</v>
      </c>
      <c r="N113" s="14">
        <f t="shared" si="22"/>
        <v>5991076</v>
      </c>
    </row>
    <row r="114" spans="1:14" ht="17.25" thickTop="1" thickBot="1" x14ac:dyDescent="0.3">
      <c r="A114" s="196"/>
      <c r="B114" s="197">
        <v>75801</v>
      </c>
      <c r="C114" s="90" t="s">
        <v>78</v>
      </c>
      <c r="D114" s="198" t="s">
        <v>120</v>
      </c>
      <c r="E114" s="14">
        <f>[1]Arkusz3!N114</f>
        <v>5196795</v>
      </c>
      <c r="F114" s="14">
        <f>[1]Arkusz3!I114</f>
        <v>5196795</v>
      </c>
      <c r="G114" s="92">
        <f>SUM(G115)</f>
        <v>0</v>
      </c>
      <c r="H114" s="93">
        <f>SUM(H115)</f>
        <v>0</v>
      </c>
      <c r="I114" s="24">
        <f t="shared" si="19"/>
        <v>5196795</v>
      </c>
      <c r="J114" s="14">
        <f>[1]Arkusz3!M114</f>
        <v>0</v>
      </c>
      <c r="K114" s="92">
        <f t="shared" ref="K114:L114" si="26">SUM(K115)</f>
        <v>0</v>
      </c>
      <c r="L114" s="93">
        <f t="shared" si="26"/>
        <v>0</v>
      </c>
      <c r="M114" s="24">
        <f t="shared" si="21"/>
        <v>0</v>
      </c>
      <c r="N114" s="14">
        <f t="shared" si="22"/>
        <v>5196795</v>
      </c>
    </row>
    <row r="115" spans="1:14" ht="15.75" x14ac:dyDescent="0.25">
      <c r="A115" s="151"/>
      <c r="B115" s="95"/>
      <c r="C115" s="26">
        <v>2920</v>
      </c>
      <c r="D115" s="27" t="s">
        <v>121</v>
      </c>
      <c r="E115" s="14">
        <f>[1]Arkusz3!N115</f>
        <v>5196795</v>
      </c>
      <c r="F115" s="14">
        <f>[1]Arkusz3!I115</f>
        <v>5196795</v>
      </c>
      <c r="G115" s="184"/>
      <c r="H115" s="97"/>
      <c r="I115" s="30">
        <f t="shared" si="19"/>
        <v>5196795</v>
      </c>
      <c r="J115" s="14">
        <f>[1]Arkusz3!M115</f>
        <v>0</v>
      </c>
      <c r="K115" s="96"/>
      <c r="L115" s="185"/>
      <c r="M115" s="30">
        <f t="shared" si="21"/>
        <v>0</v>
      </c>
      <c r="N115" s="14">
        <f t="shared" si="22"/>
        <v>5196795</v>
      </c>
    </row>
    <row r="116" spans="1:14" ht="15.75" x14ac:dyDescent="0.25">
      <c r="A116" s="133"/>
      <c r="B116" s="99"/>
      <c r="C116" s="26"/>
      <c r="D116" s="27"/>
      <c r="E116" s="14"/>
      <c r="F116" s="14"/>
      <c r="G116" s="96"/>
      <c r="H116" s="97"/>
      <c r="I116" s="36"/>
      <c r="J116" s="14"/>
      <c r="K116" s="96"/>
      <c r="L116" s="97"/>
      <c r="M116" s="36"/>
      <c r="N116" s="14"/>
    </row>
    <row r="117" spans="1:14" ht="16.5" thickBot="1" x14ac:dyDescent="0.3">
      <c r="A117" s="179"/>
      <c r="B117" s="121">
        <v>75807</v>
      </c>
      <c r="C117" s="122"/>
      <c r="D117" s="123" t="s">
        <v>122</v>
      </c>
      <c r="E117" s="14">
        <f>[1]Arkusz3!N117</f>
        <v>712334</v>
      </c>
      <c r="F117" s="14">
        <f>[1]Arkusz3!I117</f>
        <v>712334</v>
      </c>
      <c r="G117" s="124">
        <f>SUM(G118)</f>
        <v>0</v>
      </c>
      <c r="H117" s="126">
        <f>SUM(H118)</f>
        <v>0</v>
      </c>
      <c r="I117" s="125">
        <f t="shared" si="19"/>
        <v>712334</v>
      </c>
      <c r="J117" s="14">
        <f>[1]Arkusz3!M117</f>
        <v>0</v>
      </c>
      <c r="K117" s="124">
        <f t="shared" ref="K117:L117" si="27">SUM(K118)</f>
        <v>0</v>
      </c>
      <c r="L117" s="126">
        <f t="shared" si="27"/>
        <v>0</v>
      </c>
      <c r="M117" s="125">
        <f t="shared" si="21"/>
        <v>0</v>
      </c>
      <c r="N117" s="14">
        <f t="shared" si="22"/>
        <v>712334</v>
      </c>
    </row>
    <row r="118" spans="1:14" ht="15.75" x14ac:dyDescent="0.25">
      <c r="A118" s="151"/>
      <c r="B118" s="95"/>
      <c r="C118" s="26">
        <v>2920</v>
      </c>
      <c r="D118" s="27" t="s">
        <v>121</v>
      </c>
      <c r="E118" s="14">
        <f>[1]Arkusz3!N118</f>
        <v>712334</v>
      </c>
      <c r="F118" s="14">
        <f>[1]Arkusz3!I118</f>
        <v>712334</v>
      </c>
      <c r="G118" s="184"/>
      <c r="H118" s="185"/>
      <c r="I118" s="30">
        <f t="shared" si="19"/>
        <v>712334</v>
      </c>
      <c r="J118" s="14">
        <f>[1]Arkusz3!M118</f>
        <v>0</v>
      </c>
      <c r="K118" s="96"/>
      <c r="L118" s="185"/>
      <c r="M118" s="30">
        <f t="shared" si="21"/>
        <v>0</v>
      </c>
      <c r="N118" s="14">
        <f t="shared" si="22"/>
        <v>712334</v>
      </c>
    </row>
    <row r="119" spans="1:14" ht="15.75" x14ac:dyDescent="0.25">
      <c r="A119" s="133"/>
      <c r="B119" s="99"/>
      <c r="C119" s="32"/>
      <c r="D119" s="33"/>
      <c r="E119" s="14"/>
      <c r="F119" s="14"/>
      <c r="G119" s="55"/>
      <c r="H119" s="100"/>
      <c r="I119" s="36"/>
      <c r="J119" s="14"/>
      <c r="K119" s="55"/>
      <c r="L119" s="100"/>
      <c r="M119" s="36"/>
      <c r="N119" s="14"/>
    </row>
    <row r="120" spans="1:14" ht="16.5" thickBot="1" x14ac:dyDescent="0.3">
      <c r="A120" s="179"/>
      <c r="B120" s="121">
        <v>75814</v>
      </c>
      <c r="C120" s="122"/>
      <c r="D120" s="123" t="s">
        <v>123</v>
      </c>
      <c r="E120" s="14">
        <f>[1]Arkusz3!N120</f>
        <v>50000</v>
      </c>
      <c r="F120" s="14">
        <f>[1]Arkusz3!I120</f>
        <v>50000</v>
      </c>
      <c r="G120" s="124">
        <f>SUM(G121)</f>
        <v>0</v>
      </c>
      <c r="H120" s="126">
        <f>SUM(H121)</f>
        <v>0</v>
      </c>
      <c r="I120" s="125">
        <f t="shared" si="19"/>
        <v>50000</v>
      </c>
      <c r="J120" s="14">
        <f>[1]Arkusz3!M120</f>
        <v>0</v>
      </c>
      <c r="K120" s="124">
        <f t="shared" ref="K120:L120" si="28">SUM(K121)</f>
        <v>0</v>
      </c>
      <c r="L120" s="126">
        <f t="shared" si="28"/>
        <v>0</v>
      </c>
      <c r="M120" s="125">
        <f>J120+K120-L120</f>
        <v>0</v>
      </c>
      <c r="N120" s="14">
        <f t="shared" si="22"/>
        <v>50000</v>
      </c>
    </row>
    <row r="121" spans="1:14" ht="15.75" x14ac:dyDescent="0.25">
      <c r="A121" s="151"/>
      <c r="B121" s="95"/>
      <c r="C121" s="199" t="s">
        <v>124</v>
      </c>
      <c r="D121" s="27" t="s">
        <v>125</v>
      </c>
      <c r="E121" s="14">
        <f>[1]Arkusz3!N121</f>
        <v>50000</v>
      </c>
      <c r="F121" s="14">
        <f>[1]Arkusz3!I121</f>
        <v>50000</v>
      </c>
      <c r="G121" s="184"/>
      <c r="H121" s="185"/>
      <c r="I121" s="30">
        <f t="shared" si="19"/>
        <v>50000</v>
      </c>
      <c r="J121" s="14">
        <f>[1]Arkusz3!M121</f>
        <v>0</v>
      </c>
      <c r="K121" s="96"/>
      <c r="L121" s="185"/>
      <c r="M121" s="30">
        <f t="shared" si="21"/>
        <v>0</v>
      </c>
      <c r="N121" s="14">
        <f t="shared" si="22"/>
        <v>50000</v>
      </c>
    </row>
    <row r="122" spans="1:14" ht="15.75" x14ac:dyDescent="0.25">
      <c r="A122" s="133"/>
      <c r="B122" s="99"/>
      <c r="C122" s="32"/>
      <c r="D122" s="33"/>
      <c r="E122" s="14"/>
      <c r="F122" s="14"/>
      <c r="G122" s="55"/>
      <c r="H122" s="100"/>
      <c r="I122" s="36"/>
      <c r="J122" s="14"/>
      <c r="K122" s="55"/>
      <c r="L122" s="100"/>
      <c r="M122" s="36"/>
      <c r="N122" s="14"/>
    </row>
    <row r="123" spans="1:14" ht="16.5" thickBot="1" x14ac:dyDescent="0.3">
      <c r="A123" s="179"/>
      <c r="B123" s="121">
        <v>75831</v>
      </c>
      <c r="C123" s="122"/>
      <c r="D123" s="123" t="s">
        <v>126</v>
      </c>
      <c r="E123" s="14">
        <f>[1]Arkusz3!N123</f>
        <v>31947</v>
      </c>
      <c r="F123" s="14">
        <f>[1]Arkusz3!I123</f>
        <v>31947</v>
      </c>
      <c r="G123" s="124">
        <f>SUM(G124)</f>
        <v>0</v>
      </c>
      <c r="H123" s="126">
        <f>SUM(H124)</f>
        <v>0</v>
      </c>
      <c r="I123" s="125">
        <f t="shared" si="19"/>
        <v>31947</v>
      </c>
      <c r="J123" s="14">
        <f>[1]Arkusz3!M123</f>
        <v>0</v>
      </c>
      <c r="K123" s="124">
        <f t="shared" ref="K123:L123" si="29">SUM(K124)</f>
        <v>0</v>
      </c>
      <c r="L123" s="126">
        <f t="shared" si="29"/>
        <v>0</v>
      </c>
      <c r="M123" s="125">
        <f t="shared" si="21"/>
        <v>0</v>
      </c>
      <c r="N123" s="14">
        <f t="shared" si="22"/>
        <v>31947</v>
      </c>
    </row>
    <row r="124" spans="1:14" ht="15.75" x14ac:dyDescent="0.25">
      <c r="A124" s="151"/>
      <c r="B124" s="95"/>
      <c r="C124" s="200">
        <v>2920</v>
      </c>
      <c r="D124" s="27" t="s">
        <v>121</v>
      </c>
      <c r="E124" s="14">
        <f>[1]Arkusz3!N124</f>
        <v>31947</v>
      </c>
      <c r="F124" s="14">
        <f>[1]Arkusz3!I124</f>
        <v>31947</v>
      </c>
      <c r="G124" s="184"/>
      <c r="H124" s="185"/>
      <c r="I124" s="30">
        <f t="shared" si="19"/>
        <v>31947</v>
      </c>
      <c r="J124" s="14">
        <f>[1]Arkusz3!M124</f>
        <v>0</v>
      </c>
      <c r="K124" s="96"/>
      <c r="L124" s="185"/>
      <c r="M124" s="30">
        <f t="shared" si="21"/>
        <v>0</v>
      </c>
      <c r="N124" s="14">
        <f t="shared" si="22"/>
        <v>31947</v>
      </c>
    </row>
    <row r="125" spans="1:14" ht="15.75" x14ac:dyDescent="0.25">
      <c r="A125" s="133"/>
      <c r="B125" s="99"/>
      <c r="C125" s="98"/>
      <c r="D125" s="33"/>
      <c r="E125" s="14"/>
      <c r="F125" s="14"/>
      <c r="G125" s="55"/>
      <c r="H125" s="100"/>
      <c r="I125" s="36"/>
      <c r="J125" s="14"/>
      <c r="K125" s="55"/>
      <c r="L125" s="100"/>
      <c r="M125" s="36"/>
      <c r="N125" s="14"/>
    </row>
    <row r="126" spans="1:14" ht="16.5" thickBot="1" x14ac:dyDescent="0.3">
      <c r="A126" s="103">
        <v>801</v>
      </c>
      <c r="B126" s="104"/>
      <c r="C126" s="142"/>
      <c r="D126" s="106" t="s">
        <v>127</v>
      </c>
      <c r="E126" s="14">
        <f>[1]Arkusz3!N126</f>
        <v>461949</v>
      </c>
      <c r="F126" s="14">
        <f>[1]Arkusz3!I126</f>
        <v>461949</v>
      </c>
      <c r="G126" s="107">
        <f>G127+G136+G139+G143+G132</f>
        <v>0</v>
      </c>
      <c r="H126" s="108">
        <f>H127+H136+H139+H143+H132</f>
        <v>0</v>
      </c>
      <c r="I126" s="16">
        <f t="shared" si="19"/>
        <v>461949</v>
      </c>
      <c r="J126" s="14">
        <f>[1]Arkusz3!M126</f>
        <v>0</v>
      </c>
      <c r="K126" s="107">
        <f t="shared" ref="K126:L126" si="30">K127+K136+K139+K143</f>
        <v>0</v>
      </c>
      <c r="L126" s="108">
        <f t="shared" si="30"/>
        <v>0</v>
      </c>
      <c r="M126" s="16">
        <f t="shared" si="21"/>
        <v>0</v>
      </c>
      <c r="N126" s="14">
        <f t="shared" si="22"/>
        <v>461949</v>
      </c>
    </row>
    <row r="127" spans="1:14" ht="17.25" thickTop="1" thickBot="1" x14ac:dyDescent="0.3">
      <c r="A127" s="144"/>
      <c r="B127" s="89">
        <v>80101</v>
      </c>
      <c r="C127" s="90"/>
      <c r="D127" s="91" t="s">
        <v>128</v>
      </c>
      <c r="E127" s="14">
        <f>[1]Arkusz3!N127</f>
        <v>20949</v>
      </c>
      <c r="F127" s="14">
        <f>[1]Arkusz3!I127</f>
        <v>20949</v>
      </c>
      <c r="G127" s="92">
        <f>SUM(G128:G130)</f>
        <v>0</v>
      </c>
      <c r="H127" s="93">
        <f>SUM(H128:H130)</f>
        <v>0</v>
      </c>
      <c r="I127" s="22">
        <f t="shared" si="19"/>
        <v>20949</v>
      </c>
      <c r="J127" s="14">
        <f>[1]Arkusz3!M127</f>
        <v>0</v>
      </c>
      <c r="K127" s="92">
        <f t="shared" ref="K127:L127" si="31">SUM(K128:K130)</f>
        <v>0</v>
      </c>
      <c r="L127" s="93">
        <f t="shared" si="31"/>
        <v>0</v>
      </c>
      <c r="M127" s="24">
        <f t="shared" si="21"/>
        <v>0</v>
      </c>
      <c r="N127" s="14">
        <f t="shared" si="22"/>
        <v>20949</v>
      </c>
    </row>
    <row r="128" spans="1:14" ht="15.75" x14ac:dyDescent="0.25">
      <c r="A128" s="133"/>
      <c r="B128" s="99"/>
      <c r="C128" s="32"/>
      <c r="D128" s="33" t="s">
        <v>27</v>
      </c>
      <c r="E128" s="14"/>
      <c r="F128" s="14"/>
      <c r="G128" s="55"/>
      <c r="H128" s="100"/>
      <c r="I128" s="30"/>
      <c r="J128" s="14"/>
      <c r="K128" s="55"/>
      <c r="L128" s="100"/>
      <c r="M128" s="30"/>
      <c r="N128" s="14"/>
    </row>
    <row r="129" spans="1:14" ht="15.75" x14ac:dyDescent="0.25">
      <c r="A129" s="133"/>
      <c r="B129" s="99"/>
      <c r="C129" s="32"/>
      <c r="D129" s="33" t="s">
        <v>129</v>
      </c>
      <c r="E129" s="14"/>
      <c r="F129" s="14"/>
      <c r="G129" s="55"/>
      <c r="H129" s="100"/>
      <c r="I129" s="36"/>
      <c r="J129" s="14"/>
      <c r="K129" s="55"/>
      <c r="L129" s="100"/>
      <c r="M129" s="36"/>
      <c r="N129" s="14"/>
    </row>
    <row r="130" spans="1:14" ht="15.75" x14ac:dyDescent="0.25">
      <c r="A130" s="133"/>
      <c r="B130" s="99"/>
      <c r="C130" s="32" t="s">
        <v>29</v>
      </c>
      <c r="D130" s="33" t="s">
        <v>30</v>
      </c>
      <c r="E130" s="14">
        <f>[1]Arkusz3!N130</f>
        <v>20949</v>
      </c>
      <c r="F130" s="14">
        <f>[1]Arkusz3!I130</f>
        <v>20949</v>
      </c>
      <c r="G130" s="201"/>
      <c r="H130" s="102"/>
      <c r="I130" s="30">
        <f t="shared" si="19"/>
        <v>20949</v>
      </c>
      <c r="J130" s="14">
        <f>[1]Arkusz3!M130</f>
        <v>0</v>
      </c>
      <c r="K130" s="55"/>
      <c r="L130" s="102"/>
      <c r="M130" s="36">
        <f t="shared" si="21"/>
        <v>0</v>
      </c>
      <c r="N130" s="14">
        <f t="shared" si="22"/>
        <v>20949</v>
      </c>
    </row>
    <row r="131" spans="1:14" ht="15.75" x14ac:dyDescent="0.25">
      <c r="A131" s="133"/>
      <c r="B131" s="99"/>
      <c r="C131" s="190"/>
      <c r="D131" s="191"/>
      <c r="E131" s="14"/>
      <c r="F131" s="14"/>
      <c r="G131" s="192"/>
      <c r="H131" s="193"/>
      <c r="I131" s="36"/>
      <c r="J131" s="14"/>
      <c r="K131" s="192"/>
      <c r="L131" s="193"/>
      <c r="M131" s="36"/>
      <c r="N131" s="14"/>
    </row>
    <row r="132" spans="1:14" ht="16.5" thickBot="1" x14ac:dyDescent="0.3">
      <c r="A132" s="179"/>
      <c r="B132" s="121">
        <v>80104</v>
      </c>
      <c r="C132" s="122"/>
      <c r="D132" s="123" t="s">
        <v>130</v>
      </c>
      <c r="E132" s="14">
        <f>[1]Arkusz3!N132</f>
        <v>263604</v>
      </c>
      <c r="F132" s="14">
        <f>[1]Arkusz3!I132</f>
        <v>263604</v>
      </c>
      <c r="G132" s="124">
        <f>SUM(G133:G134)</f>
        <v>0</v>
      </c>
      <c r="H132" s="126">
        <f>SUM(H133)</f>
        <v>0</v>
      </c>
      <c r="I132" s="125">
        <f t="shared" si="19"/>
        <v>263604</v>
      </c>
      <c r="J132" s="14">
        <f>[1]Arkusz3!M132</f>
        <v>0</v>
      </c>
      <c r="K132" s="124">
        <f t="shared" ref="K132:L132" si="32">SUM(K133)</f>
        <v>0</v>
      </c>
      <c r="L132" s="126">
        <f t="shared" si="32"/>
        <v>0</v>
      </c>
      <c r="M132" s="125">
        <f t="shared" si="21"/>
        <v>0</v>
      </c>
      <c r="N132" s="14">
        <f t="shared" si="22"/>
        <v>263604</v>
      </c>
    </row>
    <row r="133" spans="1:14" ht="15.75" x14ac:dyDescent="0.25">
      <c r="A133" s="151"/>
      <c r="B133" s="95"/>
      <c r="C133" s="26" t="s">
        <v>131</v>
      </c>
      <c r="D133" s="27" t="s">
        <v>132</v>
      </c>
      <c r="E133" s="14">
        <f>[1]Arkusz3!N133</f>
        <v>263304</v>
      </c>
      <c r="F133" s="14">
        <f>[1]Arkusz3!I133</f>
        <v>263304</v>
      </c>
      <c r="G133" s="184"/>
      <c r="H133" s="185"/>
      <c r="I133" s="30">
        <f t="shared" si="19"/>
        <v>263304</v>
      </c>
      <c r="J133" s="14">
        <f>[1]Arkusz3!M133</f>
        <v>0</v>
      </c>
      <c r="K133" s="96"/>
      <c r="L133" s="185"/>
      <c r="M133" s="30">
        <f t="shared" si="21"/>
        <v>0</v>
      </c>
      <c r="N133" s="14">
        <f t="shared" si="22"/>
        <v>263304</v>
      </c>
    </row>
    <row r="134" spans="1:14" ht="15.75" x14ac:dyDescent="0.25">
      <c r="A134" s="195"/>
      <c r="B134" s="202"/>
      <c r="C134" s="203" t="s">
        <v>124</v>
      </c>
      <c r="D134" s="38" t="s">
        <v>125</v>
      </c>
      <c r="E134" s="14">
        <f>[1]Arkusz3!N134</f>
        <v>300</v>
      </c>
      <c r="F134" s="14">
        <f>[1]Arkusz3!I134</f>
        <v>300</v>
      </c>
      <c r="G134" s="204"/>
      <c r="H134" s="205"/>
      <c r="I134" s="30">
        <f t="shared" si="19"/>
        <v>300</v>
      </c>
      <c r="J134" s="14">
        <f>[1]Arkusz3!M134</f>
        <v>0</v>
      </c>
      <c r="K134" s="206"/>
      <c r="L134" s="205"/>
      <c r="M134" s="30">
        <f t="shared" si="21"/>
        <v>0</v>
      </c>
      <c r="N134" s="14">
        <f t="shared" si="22"/>
        <v>300</v>
      </c>
    </row>
    <row r="135" spans="1:14" ht="15.75" x14ac:dyDescent="0.25">
      <c r="A135" s="207"/>
      <c r="B135" s="208"/>
      <c r="C135" s="190"/>
      <c r="D135" s="191"/>
      <c r="E135" s="14"/>
      <c r="F135" s="14"/>
      <c r="G135" s="192"/>
      <c r="H135" s="193"/>
      <c r="I135" s="36"/>
      <c r="J135" s="14"/>
      <c r="K135" s="192"/>
      <c r="L135" s="193"/>
      <c r="M135" s="36"/>
      <c r="N135" s="14"/>
    </row>
    <row r="136" spans="1:14" ht="16.5" thickBot="1" x14ac:dyDescent="0.3">
      <c r="A136" s="179"/>
      <c r="B136" s="121">
        <v>80113</v>
      </c>
      <c r="C136" s="122"/>
      <c r="D136" s="123" t="s">
        <v>133</v>
      </c>
      <c r="E136" s="14">
        <f>[1]Arkusz3!N136</f>
        <v>7000</v>
      </c>
      <c r="F136" s="14">
        <f>[1]Arkusz3!I136</f>
        <v>7000</v>
      </c>
      <c r="G136" s="124">
        <f>SUM(G137)</f>
        <v>0</v>
      </c>
      <c r="H136" s="126">
        <f>SUM(H137)</f>
        <v>0</v>
      </c>
      <c r="I136" s="125">
        <f t="shared" si="19"/>
        <v>7000</v>
      </c>
      <c r="J136" s="14">
        <f>[1]Arkusz3!M136</f>
        <v>0</v>
      </c>
      <c r="K136" s="124">
        <f t="shared" ref="K136:L136" si="33">SUM(K137)</f>
        <v>0</v>
      </c>
      <c r="L136" s="126">
        <f t="shared" si="33"/>
        <v>0</v>
      </c>
      <c r="M136" s="125">
        <f t="shared" si="21"/>
        <v>0</v>
      </c>
      <c r="N136" s="14">
        <f t="shared" si="22"/>
        <v>7000</v>
      </c>
    </row>
    <row r="137" spans="1:14" ht="15.75" x14ac:dyDescent="0.25">
      <c r="A137" s="151"/>
      <c r="B137" s="95"/>
      <c r="C137" s="26" t="s">
        <v>131</v>
      </c>
      <c r="D137" s="27" t="s">
        <v>132</v>
      </c>
      <c r="E137" s="14">
        <f>[1]Arkusz3!N137</f>
        <v>7000</v>
      </c>
      <c r="F137" s="14">
        <f>[1]Arkusz3!I137</f>
        <v>7000</v>
      </c>
      <c r="G137" s="184"/>
      <c r="H137" s="185"/>
      <c r="I137" s="30">
        <f t="shared" si="19"/>
        <v>7000</v>
      </c>
      <c r="J137" s="14">
        <f>[1]Arkusz3!M137</f>
        <v>0</v>
      </c>
      <c r="K137" s="96"/>
      <c r="L137" s="185"/>
      <c r="M137" s="30">
        <f t="shared" si="21"/>
        <v>0</v>
      </c>
      <c r="N137" s="14">
        <f t="shared" si="22"/>
        <v>7000</v>
      </c>
    </row>
    <row r="138" spans="1:14" ht="15.75" x14ac:dyDescent="0.25">
      <c r="A138" s="133"/>
      <c r="B138" s="95"/>
      <c r="C138" s="26"/>
      <c r="D138" s="27"/>
      <c r="E138" s="14"/>
      <c r="F138" s="14"/>
      <c r="G138" s="96"/>
      <c r="H138" s="97"/>
      <c r="I138" s="36"/>
      <c r="J138" s="14"/>
      <c r="K138" s="96"/>
      <c r="L138" s="97"/>
      <c r="M138" s="36"/>
      <c r="N138" s="14"/>
    </row>
    <row r="139" spans="1:14" ht="16.5" thickBot="1" x14ac:dyDescent="0.3">
      <c r="A139" s="179"/>
      <c r="B139" s="121">
        <v>80114</v>
      </c>
      <c r="C139" s="122"/>
      <c r="D139" s="123" t="s">
        <v>134</v>
      </c>
      <c r="E139" s="14">
        <f>[1]Arkusz3!N139</f>
        <v>850</v>
      </c>
      <c r="F139" s="14">
        <f>[1]Arkusz3!I139</f>
        <v>850</v>
      </c>
      <c r="G139" s="124">
        <f>SUM(G140:G141)</f>
        <v>0</v>
      </c>
      <c r="H139" s="126">
        <f>SUM(H140:H141)</f>
        <v>0</v>
      </c>
      <c r="I139" s="125">
        <f t="shared" si="19"/>
        <v>850</v>
      </c>
      <c r="J139" s="14">
        <f>[1]Arkusz3!M139</f>
        <v>0</v>
      </c>
      <c r="K139" s="124">
        <f t="shared" ref="K139:L139" si="34">SUM(K140)</f>
        <v>0</v>
      </c>
      <c r="L139" s="126">
        <f t="shared" si="34"/>
        <v>0</v>
      </c>
      <c r="M139" s="125">
        <f t="shared" si="21"/>
        <v>0</v>
      </c>
      <c r="N139" s="14">
        <f t="shared" si="22"/>
        <v>850</v>
      </c>
    </row>
    <row r="140" spans="1:14" ht="15.75" x14ac:dyDescent="0.25">
      <c r="A140" s="195"/>
      <c r="B140" s="202"/>
      <c r="C140" s="209" t="s">
        <v>58</v>
      </c>
      <c r="D140" s="210" t="s">
        <v>135</v>
      </c>
      <c r="E140" s="14">
        <f>[1]Arkusz3!N140</f>
        <v>700</v>
      </c>
      <c r="F140" s="14">
        <f>[1]Arkusz3!I140</f>
        <v>700</v>
      </c>
      <c r="G140" s="211"/>
      <c r="H140" s="205"/>
      <c r="I140" s="30">
        <f t="shared" si="19"/>
        <v>700</v>
      </c>
      <c r="J140" s="14">
        <f>[1]Arkusz3!M140</f>
        <v>0</v>
      </c>
      <c r="K140" s="206"/>
      <c r="L140" s="205"/>
      <c r="M140" s="30">
        <f t="shared" si="21"/>
        <v>0</v>
      </c>
      <c r="N140" s="14">
        <f t="shared" si="22"/>
        <v>700</v>
      </c>
    </row>
    <row r="141" spans="1:14" ht="15.75" x14ac:dyDescent="0.25">
      <c r="A141" s="133"/>
      <c r="B141" s="99"/>
      <c r="C141" s="203" t="s">
        <v>124</v>
      </c>
      <c r="D141" s="33" t="s">
        <v>125</v>
      </c>
      <c r="E141" s="14">
        <f>[1]Arkusz3!N141</f>
        <v>150</v>
      </c>
      <c r="F141" s="14">
        <f>[1]Arkusz3!I141</f>
        <v>150</v>
      </c>
      <c r="G141" s="101"/>
      <c r="H141" s="102"/>
      <c r="I141" s="36">
        <f t="shared" si="19"/>
        <v>150</v>
      </c>
      <c r="J141" s="14">
        <f>[1]Arkusz3!M141</f>
        <v>0</v>
      </c>
      <c r="K141" s="55"/>
      <c r="L141" s="102"/>
      <c r="M141" s="36">
        <f t="shared" si="21"/>
        <v>0</v>
      </c>
      <c r="N141" s="14">
        <f t="shared" si="22"/>
        <v>150</v>
      </c>
    </row>
    <row r="142" spans="1:14" ht="15.75" x14ac:dyDescent="0.25">
      <c r="A142" s="133"/>
      <c r="B142" s="99"/>
      <c r="C142" s="98"/>
      <c r="D142" s="33"/>
      <c r="E142" s="14"/>
      <c r="F142" s="14"/>
      <c r="G142" s="55"/>
      <c r="H142" s="100"/>
      <c r="I142" s="36"/>
      <c r="J142" s="14"/>
      <c r="K142" s="55"/>
      <c r="L142" s="100"/>
      <c r="M142" s="36"/>
      <c r="N142" s="14"/>
    </row>
    <row r="143" spans="1:14" ht="16.5" thickBot="1" x14ac:dyDescent="0.3">
      <c r="A143" s="179"/>
      <c r="B143" s="121">
        <v>80148</v>
      </c>
      <c r="C143" s="122"/>
      <c r="D143" s="212" t="s">
        <v>136</v>
      </c>
      <c r="E143" s="14">
        <f>[1]Arkusz3!N143</f>
        <v>169546</v>
      </c>
      <c r="F143" s="14">
        <f>[1]Arkusz3!I143</f>
        <v>169546</v>
      </c>
      <c r="G143" s="124">
        <f>SUM(G144)</f>
        <v>0</v>
      </c>
      <c r="H143" s="126">
        <f>SUM(H144)</f>
        <v>0</v>
      </c>
      <c r="I143" s="125">
        <f t="shared" si="19"/>
        <v>169546</v>
      </c>
      <c r="J143" s="14">
        <f>[1]Arkusz3!M143</f>
        <v>0</v>
      </c>
      <c r="K143" s="124">
        <f t="shared" ref="K143:L143" si="35">SUM(K144)</f>
        <v>0</v>
      </c>
      <c r="L143" s="126">
        <f t="shared" si="35"/>
        <v>0</v>
      </c>
      <c r="M143" s="125">
        <f t="shared" si="21"/>
        <v>0</v>
      </c>
      <c r="N143" s="14">
        <f t="shared" si="22"/>
        <v>169546</v>
      </c>
    </row>
    <row r="144" spans="1:14" ht="15.75" x14ac:dyDescent="0.25">
      <c r="A144" s="207"/>
      <c r="B144" s="208"/>
      <c r="C144" s="26" t="s">
        <v>131</v>
      </c>
      <c r="D144" s="27" t="s">
        <v>137</v>
      </c>
      <c r="E144" s="14">
        <f>[1]Arkusz3!N144</f>
        <v>169546</v>
      </c>
      <c r="F144" s="14">
        <f>[1]Arkusz3!I144</f>
        <v>169546</v>
      </c>
      <c r="G144" s="213"/>
      <c r="H144" s="214"/>
      <c r="I144" s="30">
        <f t="shared" si="19"/>
        <v>169546</v>
      </c>
      <c r="J144" s="14">
        <f>[1]Arkusz3!M144</f>
        <v>0</v>
      </c>
      <c r="K144" s="192"/>
      <c r="L144" s="214"/>
      <c r="M144" s="30">
        <f t="shared" si="21"/>
        <v>0</v>
      </c>
      <c r="N144" s="14">
        <f t="shared" si="22"/>
        <v>169546</v>
      </c>
    </row>
    <row r="145" spans="1:14" ht="15.75" x14ac:dyDescent="0.25">
      <c r="A145" s="207"/>
      <c r="B145" s="208"/>
      <c r="C145" s="190"/>
      <c r="D145" s="191"/>
      <c r="E145" s="14"/>
      <c r="F145" s="14"/>
      <c r="G145" s="192"/>
      <c r="H145" s="193"/>
      <c r="I145" s="36"/>
      <c r="J145" s="14"/>
      <c r="K145" s="192"/>
      <c r="L145" s="193"/>
      <c r="M145" s="36"/>
      <c r="N145" s="14"/>
    </row>
    <row r="146" spans="1:14" ht="16.5" thickBot="1" x14ac:dyDescent="0.3">
      <c r="A146" s="103">
        <v>852</v>
      </c>
      <c r="B146" s="104"/>
      <c r="C146" s="105"/>
      <c r="D146" s="106" t="s">
        <v>138</v>
      </c>
      <c r="E146" s="14">
        <v>1777939</v>
      </c>
      <c r="F146" s="14">
        <v>1777939</v>
      </c>
      <c r="G146" s="107">
        <f>G148+G154+G161+G169+G173+G165+G176</f>
        <v>16280</v>
      </c>
      <c r="H146" s="108">
        <f>H148+H154+H161+H169+H173+H165+H176</f>
        <v>0</v>
      </c>
      <c r="I146" s="16">
        <f t="shared" si="19"/>
        <v>1794219</v>
      </c>
      <c r="J146" s="14">
        <f>[1]Arkusz3!M146</f>
        <v>0</v>
      </c>
      <c r="K146" s="107">
        <f t="shared" ref="K146:L146" si="36">K148+K154+K161+K169+K173+K165</f>
        <v>0</v>
      </c>
      <c r="L146" s="108">
        <f t="shared" si="36"/>
        <v>0</v>
      </c>
      <c r="M146" s="16">
        <f t="shared" si="21"/>
        <v>0</v>
      </c>
      <c r="N146" s="14">
        <f t="shared" si="22"/>
        <v>1794219</v>
      </c>
    </row>
    <row r="147" spans="1:14" ht="16.5" thickTop="1" x14ac:dyDescent="0.25">
      <c r="A147" s="151"/>
      <c r="B147" s="183"/>
      <c r="C147" s="215"/>
      <c r="D147" s="216" t="s">
        <v>139</v>
      </c>
      <c r="E147" s="14"/>
      <c r="F147" s="14"/>
      <c r="G147" s="145"/>
      <c r="H147" s="146"/>
      <c r="I147" s="30"/>
      <c r="J147" s="14"/>
      <c r="K147" s="145"/>
      <c r="L147" s="146"/>
      <c r="M147" s="30"/>
      <c r="N147" s="14"/>
    </row>
    <row r="148" spans="1:14" ht="16.5" thickBot="1" x14ac:dyDescent="0.3">
      <c r="A148" s="179"/>
      <c r="B148" s="121">
        <v>85212</v>
      </c>
      <c r="C148" s="122"/>
      <c r="D148" s="217" t="s">
        <v>140</v>
      </c>
      <c r="E148" s="14">
        <f>[1]Arkusz3!N148</f>
        <v>1594100</v>
      </c>
      <c r="F148" s="14">
        <f>[1]Arkusz3!I148</f>
        <v>1594100</v>
      </c>
      <c r="G148" s="116">
        <f>SUM(G149:G151)</f>
        <v>0</v>
      </c>
      <c r="H148" s="117">
        <f>SUM(H149:H151)</f>
        <v>0</v>
      </c>
      <c r="I148" s="125">
        <f t="shared" si="19"/>
        <v>1594100</v>
      </c>
      <c r="J148" s="14">
        <f>[1]Arkusz3!M148</f>
        <v>0</v>
      </c>
      <c r="K148" s="116">
        <f t="shared" ref="K148:L148" si="37">SUM(K149:K151)</f>
        <v>0</v>
      </c>
      <c r="L148" s="117">
        <f t="shared" si="37"/>
        <v>0</v>
      </c>
      <c r="M148" s="125">
        <f t="shared" si="21"/>
        <v>0</v>
      </c>
      <c r="N148" s="14">
        <f t="shared" si="22"/>
        <v>1594100</v>
      </c>
    </row>
    <row r="149" spans="1:14" ht="15.75" x14ac:dyDescent="0.25">
      <c r="A149" s="151"/>
      <c r="B149" s="183"/>
      <c r="C149" s="215"/>
      <c r="D149" s="27" t="s">
        <v>141</v>
      </c>
      <c r="E149" s="14"/>
      <c r="F149" s="14"/>
      <c r="G149" s="145"/>
      <c r="H149" s="146"/>
      <c r="I149" s="30"/>
      <c r="J149" s="14"/>
      <c r="K149" s="145"/>
      <c r="L149" s="146"/>
      <c r="M149" s="30"/>
      <c r="N149" s="14"/>
    </row>
    <row r="150" spans="1:14" ht="15.75" x14ac:dyDescent="0.25">
      <c r="A150" s="133"/>
      <c r="B150" s="118"/>
      <c r="C150" s="215"/>
      <c r="D150" s="33" t="s">
        <v>142</v>
      </c>
      <c r="E150" s="14"/>
      <c r="F150" s="14"/>
      <c r="G150" s="145"/>
      <c r="H150" s="146"/>
      <c r="I150" s="36"/>
      <c r="J150" s="14"/>
      <c r="K150" s="145"/>
      <c r="L150" s="146"/>
      <c r="M150" s="36"/>
      <c r="N150" s="14"/>
    </row>
    <row r="151" spans="1:14" ht="15.75" x14ac:dyDescent="0.25">
      <c r="A151" s="133"/>
      <c r="B151" s="118"/>
      <c r="C151" s="26">
        <v>2010</v>
      </c>
      <c r="D151" s="33" t="s">
        <v>143</v>
      </c>
      <c r="E151" s="14">
        <f>[1]Arkusz3!N151</f>
        <v>1594100</v>
      </c>
      <c r="F151" s="14">
        <f>[1]Arkusz3!I151</f>
        <v>1594100</v>
      </c>
      <c r="G151" s="218"/>
      <c r="H151" s="219"/>
      <c r="I151" s="36">
        <f t="shared" si="19"/>
        <v>1594100</v>
      </c>
      <c r="J151" s="14">
        <f>[1]Arkusz3!M151</f>
        <v>0</v>
      </c>
      <c r="K151" s="220"/>
      <c r="L151" s="219"/>
      <c r="M151" s="36">
        <f t="shared" si="21"/>
        <v>0</v>
      </c>
      <c r="N151" s="14">
        <f t="shared" si="22"/>
        <v>1594100</v>
      </c>
    </row>
    <row r="152" spans="1:14" ht="15.75" x14ac:dyDescent="0.25">
      <c r="A152" s="133"/>
      <c r="B152" s="118"/>
      <c r="C152" s="119"/>
      <c r="D152" s="176"/>
      <c r="E152" s="14"/>
      <c r="F152" s="14"/>
      <c r="G152" s="177"/>
      <c r="H152" s="178"/>
      <c r="I152" s="36"/>
      <c r="J152" s="14"/>
      <c r="K152" s="177"/>
      <c r="L152" s="178"/>
      <c r="M152" s="36"/>
      <c r="N152" s="14"/>
    </row>
    <row r="153" spans="1:14" ht="15.75" x14ac:dyDescent="0.25">
      <c r="A153" s="133"/>
      <c r="B153" s="118"/>
      <c r="C153" s="119"/>
      <c r="D153" s="176" t="s">
        <v>144</v>
      </c>
      <c r="E153" s="14"/>
      <c r="F153" s="14"/>
      <c r="G153" s="177"/>
      <c r="H153" s="178"/>
      <c r="I153" s="36"/>
      <c r="J153" s="14"/>
      <c r="K153" s="177"/>
      <c r="L153" s="178"/>
      <c r="M153" s="36"/>
      <c r="N153" s="14"/>
    </row>
    <row r="154" spans="1:14" ht="30" thickBot="1" x14ac:dyDescent="0.3">
      <c r="A154" s="179"/>
      <c r="B154" s="121">
        <v>85213</v>
      </c>
      <c r="C154" s="122"/>
      <c r="D154" s="221" t="s">
        <v>145</v>
      </c>
      <c r="E154" s="14">
        <f>[1]Arkusz3!N154</f>
        <v>4301</v>
      </c>
      <c r="F154" s="14">
        <f>[1]Arkusz3!I154</f>
        <v>4301</v>
      </c>
      <c r="G154" s="124">
        <f>SUM(G155:G159)</f>
        <v>0</v>
      </c>
      <c r="H154" s="126">
        <f>SUM(H155:H159)</f>
        <v>0</v>
      </c>
      <c r="I154" s="125">
        <f t="shared" ref="I154:I228" si="38">F154+G154-H154</f>
        <v>4301</v>
      </c>
      <c r="J154" s="14">
        <f>[1]Arkusz3!M154</f>
        <v>0</v>
      </c>
      <c r="K154" s="124">
        <f t="shared" ref="K154:L154" si="39">SUM(K155:K159)</f>
        <v>0</v>
      </c>
      <c r="L154" s="126">
        <f t="shared" si="39"/>
        <v>0</v>
      </c>
      <c r="M154" s="125">
        <f t="shared" ref="M154:M228" si="40">J154+K154-L154</f>
        <v>0</v>
      </c>
      <c r="N154" s="14">
        <f t="shared" ref="N154:N228" si="41">I154+M154</f>
        <v>4301</v>
      </c>
    </row>
    <row r="155" spans="1:14" ht="15.75" x14ac:dyDescent="0.25">
      <c r="A155" s="151"/>
      <c r="B155" s="183"/>
      <c r="C155" s="215"/>
      <c r="D155" s="27" t="s">
        <v>146</v>
      </c>
      <c r="E155" s="14"/>
      <c r="F155" s="14"/>
      <c r="G155" s="96"/>
      <c r="H155" s="97"/>
      <c r="I155" s="30"/>
      <c r="J155" s="14"/>
      <c r="K155" s="96"/>
      <c r="L155" s="97"/>
      <c r="M155" s="30"/>
      <c r="N155" s="14"/>
    </row>
    <row r="156" spans="1:14" ht="15.75" x14ac:dyDescent="0.25">
      <c r="A156" s="133"/>
      <c r="B156" s="99"/>
      <c r="C156" s="32"/>
      <c r="D156" s="33" t="s">
        <v>37</v>
      </c>
      <c r="E156" s="14"/>
      <c r="F156" s="14"/>
      <c r="G156" s="55"/>
      <c r="H156" s="100"/>
      <c r="I156" s="36"/>
      <c r="J156" s="14"/>
      <c r="K156" s="55"/>
      <c r="L156" s="100"/>
      <c r="M156" s="36"/>
      <c r="N156" s="14"/>
    </row>
    <row r="157" spans="1:14" ht="15.75" x14ac:dyDescent="0.25">
      <c r="A157" s="133"/>
      <c r="B157" s="99"/>
      <c r="C157" s="32">
        <v>2010</v>
      </c>
      <c r="D157" s="33" t="s">
        <v>147</v>
      </c>
      <c r="E157" s="14">
        <f>[1]Arkusz3!N157</f>
        <v>2112</v>
      </c>
      <c r="F157" s="14">
        <f>[1]Arkusz3!I157</f>
        <v>2112</v>
      </c>
      <c r="G157" s="101"/>
      <c r="H157" s="102"/>
      <c r="I157" s="36">
        <f t="shared" si="38"/>
        <v>2112</v>
      </c>
      <c r="J157" s="14">
        <f>[1]Arkusz3!M157</f>
        <v>0</v>
      </c>
      <c r="K157" s="55"/>
      <c r="L157" s="102"/>
      <c r="M157" s="36">
        <f t="shared" si="40"/>
        <v>0</v>
      </c>
      <c r="N157" s="14">
        <f t="shared" si="41"/>
        <v>2112</v>
      </c>
    </row>
    <row r="158" spans="1:14" ht="15.75" x14ac:dyDescent="0.25">
      <c r="A158" s="133"/>
      <c r="B158" s="99"/>
      <c r="C158" s="32"/>
      <c r="D158" s="27" t="s">
        <v>148</v>
      </c>
      <c r="E158" s="14"/>
      <c r="F158" s="14"/>
      <c r="G158" s="101"/>
      <c r="H158" s="102"/>
      <c r="I158" s="36"/>
      <c r="J158" s="14"/>
      <c r="K158" s="55"/>
      <c r="L158" s="102"/>
      <c r="M158" s="36"/>
      <c r="N158" s="14"/>
    </row>
    <row r="159" spans="1:14" ht="15.75" x14ac:dyDescent="0.25">
      <c r="A159" s="133"/>
      <c r="B159" s="99"/>
      <c r="C159" s="32">
        <v>2030</v>
      </c>
      <c r="D159" s="33" t="s">
        <v>149</v>
      </c>
      <c r="E159" s="14">
        <f>[1]Arkusz3!N159</f>
        <v>2189</v>
      </c>
      <c r="F159" s="14">
        <f>[1]Arkusz3!I159</f>
        <v>2189</v>
      </c>
      <c r="G159" s="101"/>
      <c r="H159" s="102"/>
      <c r="I159" s="36">
        <f t="shared" si="38"/>
        <v>2189</v>
      </c>
      <c r="J159" s="14">
        <f>[1]Arkusz3!M159</f>
        <v>0</v>
      </c>
      <c r="K159" s="55"/>
      <c r="L159" s="102"/>
      <c r="M159" s="36">
        <f t="shared" si="40"/>
        <v>0</v>
      </c>
      <c r="N159" s="14">
        <f t="shared" si="41"/>
        <v>2189</v>
      </c>
    </row>
    <row r="160" spans="1:14" ht="15.75" x14ac:dyDescent="0.25">
      <c r="A160" s="133"/>
      <c r="B160" s="99"/>
      <c r="C160" s="98"/>
      <c r="D160" s="33"/>
      <c r="E160" s="14"/>
      <c r="F160" s="14"/>
      <c r="G160" s="55"/>
      <c r="H160" s="100"/>
      <c r="I160" s="36"/>
      <c r="J160" s="14"/>
      <c r="K160" s="55"/>
      <c r="L160" s="100"/>
      <c r="M160" s="36"/>
      <c r="N160" s="14"/>
    </row>
    <row r="161" spans="1:14" ht="16.5" thickBot="1" x14ac:dyDescent="0.3">
      <c r="A161" s="179"/>
      <c r="B161" s="121">
        <v>85214</v>
      </c>
      <c r="C161" s="122"/>
      <c r="D161" s="123" t="s">
        <v>150</v>
      </c>
      <c r="E161" s="14">
        <f>[1]Arkusz3!N161</f>
        <v>67000</v>
      </c>
      <c r="F161" s="14">
        <f>[1]Arkusz3!I161</f>
        <v>67000</v>
      </c>
      <c r="G161" s="124">
        <f>SUM(G162:G163)</f>
        <v>0</v>
      </c>
      <c r="H161" s="126">
        <f>SUM(H162:H163)</f>
        <v>0</v>
      </c>
      <c r="I161" s="125">
        <f t="shared" si="38"/>
        <v>67000</v>
      </c>
      <c r="J161" s="14">
        <f>[1]Arkusz3!M161</f>
        <v>0</v>
      </c>
      <c r="K161" s="124">
        <f t="shared" ref="K161:L161" si="42">SUM(K162:K163)</f>
        <v>0</v>
      </c>
      <c r="L161" s="126">
        <f t="shared" si="42"/>
        <v>0</v>
      </c>
      <c r="M161" s="125">
        <f t="shared" si="40"/>
        <v>0</v>
      </c>
      <c r="N161" s="14">
        <f t="shared" si="41"/>
        <v>67000</v>
      </c>
    </row>
    <row r="162" spans="1:14" ht="15.75" x14ac:dyDescent="0.25">
      <c r="A162" s="133"/>
      <c r="B162" s="99"/>
      <c r="C162" s="32"/>
      <c r="D162" s="27" t="s">
        <v>148</v>
      </c>
      <c r="E162" s="14"/>
      <c r="F162" s="14"/>
      <c r="G162" s="55"/>
      <c r="H162" s="100"/>
      <c r="I162" s="30"/>
      <c r="J162" s="14"/>
      <c r="K162" s="55"/>
      <c r="L162" s="100"/>
      <c r="M162" s="30"/>
      <c r="N162" s="14"/>
    </row>
    <row r="163" spans="1:14" ht="15.75" x14ac:dyDescent="0.25">
      <c r="A163" s="133"/>
      <c r="B163" s="99"/>
      <c r="C163" s="32">
        <v>2030</v>
      </c>
      <c r="D163" s="33" t="s">
        <v>149</v>
      </c>
      <c r="E163" s="14">
        <f>[1]Arkusz3!N163</f>
        <v>67000</v>
      </c>
      <c r="F163" s="14">
        <f>[1]Arkusz3!I163</f>
        <v>67000</v>
      </c>
      <c r="G163" s="55"/>
      <c r="H163" s="102"/>
      <c r="I163" s="36">
        <f t="shared" si="38"/>
        <v>67000</v>
      </c>
      <c r="J163" s="14">
        <f>[1]Arkusz3!M163</f>
        <v>0</v>
      </c>
      <c r="K163" s="55"/>
      <c r="L163" s="102"/>
      <c r="M163" s="36">
        <f t="shared" si="40"/>
        <v>0</v>
      </c>
      <c r="N163" s="14">
        <f t="shared" si="41"/>
        <v>67000</v>
      </c>
    </row>
    <row r="164" spans="1:14" ht="15.75" x14ac:dyDescent="0.25">
      <c r="A164" s="133"/>
      <c r="B164" s="99"/>
      <c r="C164" s="32"/>
      <c r="D164" s="33"/>
      <c r="E164" s="14"/>
      <c r="F164" s="14"/>
      <c r="G164" s="55"/>
      <c r="H164" s="100"/>
      <c r="I164" s="36"/>
      <c r="J164" s="14"/>
      <c r="K164" s="55"/>
      <c r="L164" s="100"/>
      <c r="M164" s="36"/>
      <c r="N164" s="14"/>
    </row>
    <row r="165" spans="1:14" ht="16.5" thickBot="1" x14ac:dyDescent="0.3">
      <c r="A165" s="179"/>
      <c r="B165" s="121">
        <v>85216</v>
      </c>
      <c r="C165" s="122"/>
      <c r="D165" s="115" t="s">
        <v>151</v>
      </c>
      <c r="E165" s="14">
        <f>[1]Arkusz3!N165</f>
        <v>18100</v>
      </c>
      <c r="F165" s="14">
        <f>[1]Arkusz3!I165</f>
        <v>18100</v>
      </c>
      <c r="G165" s="116">
        <f>SUM(G166:G167)</f>
        <v>4600</v>
      </c>
      <c r="H165" s="117">
        <f>SUM(H166:H167)</f>
        <v>0</v>
      </c>
      <c r="I165" s="125">
        <f t="shared" si="38"/>
        <v>22700</v>
      </c>
      <c r="J165" s="14">
        <f>[1]Arkusz3!M165</f>
        <v>0</v>
      </c>
      <c r="K165" s="116">
        <f t="shared" ref="K165:L165" si="43">SUM(K166:K167)</f>
        <v>0</v>
      </c>
      <c r="L165" s="117">
        <f t="shared" si="43"/>
        <v>0</v>
      </c>
      <c r="M165" s="125">
        <f t="shared" si="40"/>
        <v>0</v>
      </c>
      <c r="N165" s="14">
        <f t="shared" si="41"/>
        <v>22700</v>
      </c>
    </row>
    <row r="166" spans="1:14" ht="15.75" x14ac:dyDescent="0.25">
      <c r="A166" s="195"/>
      <c r="B166" s="99"/>
      <c r="C166" s="32"/>
      <c r="D166" s="27" t="s">
        <v>148</v>
      </c>
      <c r="E166" s="14"/>
      <c r="F166" s="14"/>
      <c r="G166" s="55"/>
      <c r="H166" s="100"/>
      <c r="I166" s="30"/>
      <c r="J166" s="14"/>
      <c r="K166" s="55"/>
      <c r="L166" s="100"/>
      <c r="M166" s="30"/>
      <c r="N166" s="14"/>
    </row>
    <row r="167" spans="1:14" ht="15.75" x14ac:dyDescent="0.25">
      <c r="A167" s="207"/>
      <c r="B167" s="99"/>
      <c r="C167" s="32">
        <v>2030</v>
      </c>
      <c r="D167" s="33" t="s">
        <v>149</v>
      </c>
      <c r="E167" s="14">
        <f>[1]Arkusz3!N167</f>
        <v>18100</v>
      </c>
      <c r="F167" s="14">
        <f>[1]Arkusz3!I167</f>
        <v>18100</v>
      </c>
      <c r="G167" s="55">
        <v>4600</v>
      </c>
      <c r="H167" s="102"/>
      <c r="I167" s="36">
        <f t="shared" si="38"/>
        <v>22700</v>
      </c>
      <c r="J167" s="14">
        <f>[1]Arkusz3!M167</f>
        <v>0</v>
      </c>
      <c r="K167" s="55"/>
      <c r="L167" s="102"/>
      <c r="M167" s="36">
        <f t="shared" si="40"/>
        <v>0</v>
      </c>
      <c r="N167" s="14">
        <f t="shared" si="41"/>
        <v>22700</v>
      </c>
    </row>
    <row r="168" spans="1:14" ht="15.75" x14ac:dyDescent="0.25">
      <c r="A168" s="207"/>
      <c r="B168" s="208"/>
      <c r="C168" s="190"/>
      <c r="D168" s="191"/>
      <c r="E168" s="14"/>
      <c r="F168" s="14"/>
      <c r="G168" s="192"/>
      <c r="H168" s="193"/>
      <c r="I168" s="36"/>
      <c r="J168" s="14"/>
      <c r="K168" s="192"/>
      <c r="L168" s="193"/>
      <c r="M168" s="36"/>
      <c r="N168" s="14"/>
    </row>
    <row r="169" spans="1:14" ht="16.5" thickBot="1" x14ac:dyDescent="0.3">
      <c r="A169" s="179"/>
      <c r="B169" s="121">
        <v>85219</v>
      </c>
      <c r="C169" s="181"/>
      <c r="D169" s="182" t="s">
        <v>152</v>
      </c>
      <c r="E169" s="14">
        <f>[1]Arkusz3!N169</f>
        <v>35800</v>
      </c>
      <c r="F169" s="14">
        <f>[1]Arkusz3!I169</f>
        <v>35800</v>
      </c>
      <c r="G169" s="124">
        <f>SUM(G170:G171)</f>
        <v>0</v>
      </c>
      <c r="H169" s="126">
        <f>SUM(H170:H171)</f>
        <v>0</v>
      </c>
      <c r="I169" s="125">
        <f t="shared" si="38"/>
        <v>35800</v>
      </c>
      <c r="J169" s="14">
        <f>[1]Arkusz3!M169</f>
        <v>0</v>
      </c>
      <c r="K169" s="124">
        <f t="shared" ref="K169:L169" si="44">SUM(K170:K171)</f>
        <v>0</v>
      </c>
      <c r="L169" s="126">
        <f t="shared" si="44"/>
        <v>0</v>
      </c>
      <c r="M169" s="125">
        <f t="shared" si="40"/>
        <v>0</v>
      </c>
      <c r="N169" s="14">
        <f t="shared" si="41"/>
        <v>35800</v>
      </c>
    </row>
    <row r="170" spans="1:14" ht="15.75" x14ac:dyDescent="0.25">
      <c r="A170" s="151"/>
      <c r="B170" s="95"/>
      <c r="C170" s="26"/>
      <c r="D170" s="27" t="s">
        <v>148</v>
      </c>
      <c r="E170" s="14"/>
      <c r="F170" s="14"/>
      <c r="G170" s="55"/>
      <c r="H170" s="100"/>
      <c r="I170" s="30"/>
      <c r="J170" s="14"/>
      <c r="K170" s="55"/>
      <c r="L170" s="100"/>
      <c r="M170" s="30"/>
      <c r="N170" s="14"/>
    </row>
    <row r="171" spans="1:14" ht="15.75" x14ac:dyDescent="0.25">
      <c r="A171" s="133"/>
      <c r="B171" s="99"/>
      <c r="C171" s="32">
        <v>2030</v>
      </c>
      <c r="D171" s="33" t="s">
        <v>153</v>
      </c>
      <c r="E171" s="14">
        <f>[1]Arkusz3!N171</f>
        <v>35800</v>
      </c>
      <c r="F171" s="14">
        <f>[1]Arkusz3!I171</f>
        <v>35800</v>
      </c>
      <c r="G171" s="101"/>
      <c r="H171" s="102"/>
      <c r="I171" s="36">
        <f t="shared" si="38"/>
        <v>35800</v>
      </c>
      <c r="J171" s="14">
        <f>[1]Arkusz3!M171</f>
        <v>0</v>
      </c>
      <c r="K171" s="55"/>
      <c r="L171" s="102"/>
      <c r="M171" s="36">
        <f t="shared" si="40"/>
        <v>0</v>
      </c>
      <c r="N171" s="14">
        <f t="shared" si="41"/>
        <v>35800</v>
      </c>
    </row>
    <row r="172" spans="1:14" ht="15.75" x14ac:dyDescent="0.25">
      <c r="A172" s="133"/>
      <c r="B172" s="99"/>
      <c r="C172" s="32"/>
      <c r="D172" s="33"/>
      <c r="E172" s="14"/>
      <c r="F172" s="14"/>
      <c r="G172" s="55"/>
      <c r="H172" s="100"/>
      <c r="I172" s="36"/>
      <c r="J172" s="14"/>
      <c r="K172" s="55"/>
      <c r="L172" s="100"/>
      <c r="M172" s="36"/>
      <c r="N172" s="14"/>
    </row>
    <row r="173" spans="1:14" ht="16.5" thickBot="1" x14ac:dyDescent="0.3">
      <c r="A173" s="179"/>
      <c r="B173" s="121">
        <v>85228</v>
      </c>
      <c r="C173" s="122"/>
      <c r="D173" s="123" t="s">
        <v>154</v>
      </c>
      <c r="E173" s="14">
        <f>[1]Arkusz3!N173</f>
        <v>5200</v>
      </c>
      <c r="F173" s="14">
        <f>[1]Arkusz3!I173</f>
        <v>5200</v>
      </c>
      <c r="G173" s="124">
        <f>SUM(G174)</f>
        <v>0</v>
      </c>
      <c r="H173" s="126">
        <f>SUM(H174)</f>
        <v>0</v>
      </c>
      <c r="I173" s="125">
        <f t="shared" si="38"/>
        <v>5200</v>
      </c>
      <c r="J173" s="14">
        <f>[1]Arkusz3!M173</f>
        <v>0</v>
      </c>
      <c r="K173" s="124">
        <f t="shared" ref="K173:L173" si="45">SUM(K174)</f>
        <v>0</v>
      </c>
      <c r="L173" s="126">
        <f t="shared" si="45"/>
        <v>0</v>
      </c>
      <c r="M173" s="125">
        <f t="shared" si="40"/>
        <v>0</v>
      </c>
      <c r="N173" s="14">
        <f t="shared" si="41"/>
        <v>5200</v>
      </c>
    </row>
    <row r="174" spans="1:14" ht="15.75" x14ac:dyDescent="0.25">
      <c r="A174" s="151"/>
      <c r="B174" s="183"/>
      <c r="C174" s="26" t="s">
        <v>131</v>
      </c>
      <c r="D174" s="27" t="s">
        <v>132</v>
      </c>
      <c r="E174" s="14">
        <f>[1]Arkusz3!N174</f>
        <v>5200</v>
      </c>
      <c r="F174" s="14">
        <f>[1]Arkusz3!I174</f>
        <v>5200</v>
      </c>
      <c r="G174" s="184"/>
      <c r="H174" s="185"/>
      <c r="I174" s="30">
        <f t="shared" si="38"/>
        <v>5200</v>
      </c>
      <c r="J174" s="14">
        <f>[1]Arkusz3!M174</f>
        <v>0</v>
      </c>
      <c r="K174" s="96"/>
      <c r="L174" s="185"/>
      <c r="M174" s="30">
        <f t="shared" si="40"/>
        <v>0</v>
      </c>
      <c r="N174" s="14">
        <f t="shared" si="41"/>
        <v>5200</v>
      </c>
    </row>
    <row r="175" spans="1:14" ht="15.75" x14ac:dyDescent="0.25">
      <c r="A175" s="133"/>
      <c r="B175" s="118"/>
      <c r="C175" s="26"/>
      <c r="D175" s="27"/>
      <c r="E175" s="14"/>
      <c r="F175" s="14"/>
      <c r="G175" s="96"/>
      <c r="H175" s="97"/>
      <c r="I175" s="36"/>
      <c r="J175" s="14"/>
      <c r="K175" s="96"/>
      <c r="L175" s="97"/>
      <c r="M175" s="36"/>
      <c r="N175" s="14"/>
    </row>
    <row r="176" spans="1:14" ht="16.5" thickBot="1" x14ac:dyDescent="0.3">
      <c r="A176" s="222"/>
      <c r="B176" s="223">
        <v>85295</v>
      </c>
      <c r="C176" s="222"/>
      <c r="D176" s="224" t="s">
        <v>35</v>
      </c>
      <c r="E176" s="14">
        <f>[1]Arkusz3!N176</f>
        <v>53438</v>
      </c>
      <c r="F176" s="14">
        <f>[1]Arkusz3!I176</f>
        <v>53438</v>
      </c>
      <c r="G176" s="225">
        <f>SUM(G177:G182)</f>
        <v>11680</v>
      </c>
      <c r="H176" s="226">
        <f>SUM(H181:H190)</f>
        <v>0</v>
      </c>
      <c r="I176" s="227">
        <f>F176+G176-H176</f>
        <v>65118</v>
      </c>
      <c r="J176" s="14">
        <f>[1]Arkusz3!M176</f>
        <v>0</v>
      </c>
      <c r="K176" s="228"/>
      <c r="L176" s="229"/>
      <c r="M176" s="227">
        <f>J176+K176-L176</f>
        <v>0</v>
      </c>
      <c r="N176" s="230">
        <f t="shared" si="41"/>
        <v>65118</v>
      </c>
    </row>
    <row r="177" spans="1:14" ht="15.75" x14ac:dyDescent="0.25">
      <c r="A177" s="94"/>
      <c r="B177" s="231"/>
      <c r="C177" s="94" t="s">
        <v>155</v>
      </c>
      <c r="D177" s="232" t="s">
        <v>156</v>
      </c>
      <c r="E177" s="14">
        <f>[1]Arkusz3!N177</f>
        <v>18480</v>
      </c>
      <c r="F177" s="14">
        <f>[1]Arkusz3!I177</f>
        <v>18480</v>
      </c>
      <c r="G177" s="220"/>
      <c r="H177" s="233"/>
      <c r="I177" s="234">
        <f t="shared" ref="I177" si="46">F177+G177-H177</f>
        <v>18480</v>
      </c>
      <c r="J177" s="14">
        <f>[1]Arkusz3!M177</f>
        <v>0</v>
      </c>
      <c r="K177" s="220"/>
      <c r="L177" s="235"/>
      <c r="M177" s="236">
        <f t="shared" ref="M177" si="47">J177+K177-L177</f>
        <v>0</v>
      </c>
      <c r="N177" s="87">
        <f t="shared" si="41"/>
        <v>18480</v>
      </c>
    </row>
    <row r="178" spans="1:14" ht="15.75" x14ac:dyDescent="0.25">
      <c r="A178" s="94"/>
      <c r="B178" s="231"/>
      <c r="C178" s="215"/>
      <c r="D178" s="27" t="s">
        <v>146</v>
      </c>
      <c r="E178" s="14"/>
      <c r="F178" s="14"/>
      <c r="G178" s="220"/>
      <c r="H178" s="233"/>
      <c r="I178" s="234"/>
      <c r="J178" s="14"/>
      <c r="K178" s="220"/>
      <c r="L178" s="235"/>
      <c r="M178" s="236"/>
      <c r="N178" s="87"/>
    </row>
    <row r="179" spans="1:14" ht="15.75" x14ac:dyDescent="0.25">
      <c r="A179" s="94"/>
      <c r="B179" s="231"/>
      <c r="C179" s="32"/>
      <c r="D179" s="33" t="s">
        <v>37</v>
      </c>
      <c r="E179" s="14"/>
      <c r="F179" s="14"/>
      <c r="G179" s="220"/>
      <c r="H179" s="233"/>
      <c r="I179" s="234"/>
      <c r="J179" s="14"/>
      <c r="K179" s="220"/>
      <c r="L179" s="235"/>
      <c r="M179" s="236"/>
      <c r="N179" s="87"/>
    </row>
    <row r="180" spans="1:14" ht="15.75" x14ac:dyDescent="0.25">
      <c r="A180" s="94"/>
      <c r="B180" s="231"/>
      <c r="C180" s="32">
        <v>2010</v>
      </c>
      <c r="D180" s="33" t="s">
        <v>147</v>
      </c>
      <c r="E180" s="14">
        <f>[1]Arkusz3!N180</f>
        <v>28158</v>
      </c>
      <c r="F180" s="14">
        <f>[1]Arkusz3!I180</f>
        <v>28158</v>
      </c>
      <c r="G180" s="220"/>
      <c r="H180" s="233"/>
      <c r="I180" s="234">
        <f t="shared" ref="I180" si="48">F180+G180-H180</f>
        <v>28158</v>
      </c>
      <c r="J180" s="14">
        <f>[1]Arkusz3!M180</f>
        <v>0</v>
      </c>
      <c r="K180" s="220"/>
      <c r="L180" s="235"/>
      <c r="M180" s="236">
        <f t="shared" ref="M180" si="49">J180+K180-L180</f>
        <v>0</v>
      </c>
      <c r="N180" s="87">
        <f t="shared" ref="N180" si="50">I180+M180</f>
        <v>28158</v>
      </c>
    </row>
    <row r="181" spans="1:14" ht="15.75" x14ac:dyDescent="0.2">
      <c r="A181" s="98"/>
      <c r="B181" s="237"/>
      <c r="C181" s="98"/>
      <c r="D181" s="33" t="s">
        <v>148</v>
      </c>
      <c r="E181" s="14"/>
      <c r="F181" s="14"/>
      <c r="G181" s="55"/>
      <c r="H181" s="238"/>
      <c r="I181" s="234"/>
      <c r="J181" s="14"/>
      <c r="K181" s="55"/>
      <c r="L181" s="238"/>
      <c r="M181" s="236"/>
      <c r="N181" s="87"/>
    </row>
    <row r="182" spans="1:14" ht="15.75" x14ac:dyDescent="0.2">
      <c r="A182" s="65"/>
      <c r="B182" s="239"/>
      <c r="C182" s="65">
        <v>2030</v>
      </c>
      <c r="D182" s="240" t="s">
        <v>153</v>
      </c>
      <c r="E182" s="14">
        <f>[1]Arkusz3!N182</f>
        <v>6800</v>
      </c>
      <c r="F182" s="14">
        <f>[1]Arkusz3!I182</f>
        <v>6800</v>
      </c>
      <c r="G182" s="241">
        <v>11680</v>
      </c>
      <c r="H182" s="68"/>
      <c r="I182" s="234">
        <f>F182+G182-H182</f>
        <v>18480</v>
      </c>
      <c r="J182" s="14">
        <f>[1]Arkusz3!M182</f>
        <v>0</v>
      </c>
      <c r="K182" s="241"/>
      <c r="L182" s="68"/>
      <c r="M182" s="236">
        <f>J182+K182-L182</f>
        <v>0</v>
      </c>
      <c r="N182" s="87">
        <f t="shared" si="41"/>
        <v>18480</v>
      </c>
    </row>
    <row r="183" spans="1:14" ht="15.75" x14ac:dyDescent="0.25">
      <c r="A183" s="207"/>
      <c r="B183" s="242"/>
      <c r="C183" s="209"/>
      <c r="D183" s="210"/>
      <c r="E183" s="14"/>
      <c r="F183" s="14"/>
      <c r="G183" s="206"/>
      <c r="H183" s="243"/>
      <c r="I183" s="45"/>
      <c r="J183" s="14"/>
      <c r="K183" s="206"/>
      <c r="L183" s="243"/>
      <c r="M183" s="45"/>
      <c r="N183" s="14"/>
    </row>
    <row r="184" spans="1:14" ht="16.5" thickBot="1" x14ac:dyDescent="0.3">
      <c r="A184" s="103">
        <v>853</v>
      </c>
      <c r="B184" s="104"/>
      <c r="C184" s="105"/>
      <c r="D184" s="244" t="s">
        <v>157</v>
      </c>
      <c r="E184" s="14">
        <f>[1]Arkusz3!N184</f>
        <v>121050.8</v>
      </c>
      <c r="F184" s="14">
        <f>[1]Arkusz3!I184</f>
        <v>121050.8</v>
      </c>
      <c r="G184" s="245">
        <f>G185</f>
        <v>0</v>
      </c>
      <c r="H184" s="245">
        <f>H185</f>
        <v>0</v>
      </c>
      <c r="I184" s="246">
        <f t="shared" ref="I184:I187" si="51">F184+G184-H184</f>
        <v>121050.8</v>
      </c>
      <c r="J184" s="14">
        <f>[1]Arkusz3!M184</f>
        <v>0</v>
      </c>
      <c r="K184" s="247"/>
      <c r="L184" s="247"/>
      <c r="M184" s="246">
        <f t="shared" ref="M184:M187" si="52">J184+K184-L184</f>
        <v>0</v>
      </c>
      <c r="N184" s="246">
        <f t="shared" ref="N184:N187" si="53">I184+M184</f>
        <v>121050.8</v>
      </c>
    </row>
    <row r="185" spans="1:14" ht="17.25" thickTop="1" thickBot="1" x14ac:dyDescent="0.3">
      <c r="A185" s="179"/>
      <c r="B185" s="121">
        <v>85395</v>
      </c>
      <c r="C185" s="122"/>
      <c r="D185" s="248" t="s">
        <v>35</v>
      </c>
      <c r="E185" s="14">
        <f>[1]Arkusz3!N185</f>
        <v>121050.8</v>
      </c>
      <c r="F185" s="14">
        <f>[1]Arkusz3!I185</f>
        <v>121050.8</v>
      </c>
      <c r="G185" s="249">
        <f>SUM(G186:G187)</f>
        <v>0</v>
      </c>
      <c r="H185" s="249">
        <f>SUM(H186:H187)</f>
        <v>0</v>
      </c>
      <c r="I185" s="246">
        <f t="shared" si="51"/>
        <v>121050.8</v>
      </c>
      <c r="J185" s="14">
        <f>[1]Arkusz3!M185</f>
        <v>0</v>
      </c>
      <c r="K185" s="250"/>
      <c r="L185" s="250"/>
      <c r="M185" s="251">
        <f t="shared" si="52"/>
        <v>0</v>
      </c>
      <c r="N185" s="246">
        <f t="shared" si="53"/>
        <v>121050.8</v>
      </c>
    </row>
    <row r="186" spans="1:14" ht="39" x14ac:dyDescent="0.25">
      <c r="A186" s="151"/>
      <c r="B186" s="95"/>
      <c r="C186" s="252">
        <v>2007</v>
      </c>
      <c r="D186" s="253" t="s">
        <v>158</v>
      </c>
      <c r="E186" s="14">
        <f>[1]Arkusz3!N186</f>
        <v>114964.45</v>
      </c>
      <c r="F186" s="14">
        <f>[1]Arkusz3!I186</f>
        <v>114964.45</v>
      </c>
      <c r="G186" s="254"/>
      <c r="H186" s="254"/>
      <c r="I186" s="74">
        <f t="shared" si="51"/>
        <v>114964.45</v>
      </c>
      <c r="J186" s="14">
        <f>[1]Arkusz3!M186</f>
        <v>0</v>
      </c>
      <c r="K186" s="254"/>
      <c r="L186" s="254"/>
      <c r="M186" s="69">
        <f t="shared" si="52"/>
        <v>0</v>
      </c>
      <c r="N186" s="74">
        <f t="shared" si="53"/>
        <v>114964.45</v>
      </c>
    </row>
    <row r="187" spans="1:14" ht="39" x14ac:dyDescent="0.25">
      <c r="A187" s="133"/>
      <c r="B187" s="99"/>
      <c r="C187" s="98">
        <v>2009</v>
      </c>
      <c r="D187" s="253" t="s">
        <v>158</v>
      </c>
      <c r="E187" s="14">
        <f>[1]Arkusz3!N187</f>
        <v>6086.35</v>
      </c>
      <c r="F187" s="14">
        <f>[1]Arkusz3!I187</f>
        <v>6086.35</v>
      </c>
      <c r="G187" s="255"/>
      <c r="H187" s="255"/>
      <c r="I187" s="74">
        <f t="shared" si="51"/>
        <v>6086.35</v>
      </c>
      <c r="J187" s="14">
        <f>[1]Arkusz3!M187</f>
        <v>0</v>
      </c>
      <c r="K187" s="255"/>
      <c r="L187" s="255"/>
      <c r="M187" s="74">
        <f t="shared" si="52"/>
        <v>0</v>
      </c>
      <c r="N187" s="74">
        <f t="shared" si="53"/>
        <v>6086.35</v>
      </c>
    </row>
    <row r="188" spans="1:14" ht="15.75" x14ac:dyDescent="0.25">
      <c r="A188" s="207"/>
      <c r="B188" s="242"/>
      <c r="C188" s="209"/>
      <c r="D188" s="210"/>
      <c r="E188" s="14"/>
      <c r="F188" s="14"/>
      <c r="G188" s="206"/>
      <c r="H188" s="243"/>
      <c r="I188" s="45"/>
      <c r="J188" s="14"/>
      <c r="K188" s="206"/>
      <c r="L188" s="243"/>
      <c r="M188" s="45"/>
      <c r="N188" s="14"/>
    </row>
    <row r="189" spans="1:14" ht="16.5" thickBot="1" x14ac:dyDescent="0.3">
      <c r="A189" s="103">
        <v>854</v>
      </c>
      <c r="B189" s="104"/>
      <c r="C189" s="105"/>
      <c r="D189" s="143" t="s">
        <v>159</v>
      </c>
      <c r="E189" s="14">
        <f>[1]Arkusz3!N189</f>
        <v>111905.4</v>
      </c>
      <c r="F189" s="14">
        <f>[1]Arkusz3!I189</f>
        <v>111905.4</v>
      </c>
      <c r="G189" s="107">
        <f>G190+G199+G195</f>
        <v>2237</v>
      </c>
      <c r="H189" s="107">
        <f>H190+H199+H195</f>
        <v>0</v>
      </c>
      <c r="I189" s="16">
        <f t="shared" si="38"/>
        <v>114142.39999999999</v>
      </c>
      <c r="J189" s="14">
        <f>[1]Arkusz3!M189</f>
        <v>0</v>
      </c>
      <c r="K189" s="107">
        <f t="shared" ref="K189:L189" si="54">K190</f>
        <v>0</v>
      </c>
      <c r="L189" s="108">
        <f t="shared" si="54"/>
        <v>0</v>
      </c>
      <c r="M189" s="16">
        <f t="shared" si="40"/>
        <v>0</v>
      </c>
      <c r="N189" s="14">
        <f t="shared" si="41"/>
        <v>114142.39999999999</v>
      </c>
    </row>
    <row r="190" spans="1:14" ht="17.25" thickTop="1" thickBot="1" x14ac:dyDescent="0.3">
      <c r="A190" s="179"/>
      <c r="B190" s="121">
        <v>85417</v>
      </c>
      <c r="C190" s="122"/>
      <c r="D190" s="123" t="s">
        <v>160</v>
      </c>
      <c r="E190" s="14">
        <f>[1]Arkusz3!N190</f>
        <v>90182</v>
      </c>
      <c r="F190" s="14">
        <f>[1]Arkusz3!I190</f>
        <v>90182</v>
      </c>
      <c r="G190" s="124">
        <f>SUM(G191:G193)</f>
        <v>2237</v>
      </c>
      <c r="H190" s="126">
        <f>SUM(H191:H193)</f>
        <v>0</v>
      </c>
      <c r="I190" s="22">
        <f t="shared" si="38"/>
        <v>92419</v>
      </c>
      <c r="J190" s="14">
        <f>[1]Arkusz3!M190</f>
        <v>0</v>
      </c>
      <c r="K190" s="124">
        <f t="shared" ref="K190:L190" si="55">SUM(K191:K193)</f>
        <v>0</v>
      </c>
      <c r="L190" s="126">
        <f t="shared" si="55"/>
        <v>0</v>
      </c>
      <c r="M190" s="24">
        <f t="shared" si="40"/>
        <v>0</v>
      </c>
      <c r="N190" s="14">
        <f t="shared" si="41"/>
        <v>92419</v>
      </c>
    </row>
    <row r="191" spans="1:14" ht="15.75" x14ac:dyDescent="0.25">
      <c r="A191" s="151"/>
      <c r="B191" s="95"/>
      <c r="C191" s="26" t="s">
        <v>131</v>
      </c>
      <c r="D191" s="27" t="s">
        <v>137</v>
      </c>
      <c r="E191" s="14">
        <f>[1]Arkusz3!N191</f>
        <v>38000</v>
      </c>
      <c r="F191" s="14">
        <f>[1]Arkusz3!I191</f>
        <v>38000</v>
      </c>
      <c r="G191" s="184"/>
      <c r="H191" s="185"/>
      <c r="I191" s="30">
        <f t="shared" si="38"/>
        <v>38000</v>
      </c>
      <c r="J191" s="14">
        <f>[1]Arkusz3!M191</f>
        <v>0</v>
      </c>
      <c r="K191" s="96"/>
      <c r="L191" s="185"/>
      <c r="M191" s="30">
        <f t="shared" si="40"/>
        <v>0</v>
      </c>
      <c r="N191" s="14">
        <f t="shared" si="41"/>
        <v>38000</v>
      </c>
    </row>
    <row r="192" spans="1:14" ht="15.75" x14ac:dyDescent="0.25">
      <c r="A192" s="133"/>
      <c r="B192" s="99"/>
      <c r="C192" s="26"/>
      <c r="D192" s="27" t="s">
        <v>161</v>
      </c>
      <c r="E192" s="14"/>
      <c r="F192" s="14"/>
      <c r="G192" s="96"/>
      <c r="H192" s="97"/>
      <c r="I192" s="36"/>
      <c r="J192" s="14"/>
      <c r="K192" s="96"/>
      <c r="L192" s="97"/>
      <c r="M192" s="36"/>
      <c r="N192" s="14"/>
    </row>
    <row r="193" spans="1:14" ht="15.75" x14ac:dyDescent="0.25">
      <c r="A193" s="133"/>
      <c r="B193" s="118"/>
      <c r="C193" s="26">
        <v>2320</v>
      </c>
      <c r="D193" s="113" t="s">
        <v>162</v>
      </c>
      <c r="E193" s="14">
        <f>[1]Arkusz3!N193</f>
        <v>52182</v>
      </c>
      <c r="F193" s="14">
        <f>[1]Arkusz3!I193</f>
        <v>52182</v>
      </c>
      <c r="G193" s="96">
        <v>2237</v>
      </c>
      <c r="H193" s="185"/>
      <c r="I193" s="36">
        <f t="shared" si="38"/>
        <v>54419</v>
      </c>
      <c r="J193" s="14">
        <f>[1]Arkusz3!M193</f>
        <v>0</v>
      </c>
      <c r="K193" s="96"/>
      <c r="L193" s="185"/>
      <c r="M193" s="36">
        <f t="shared" si="40"/>
        <v>0</v>
      </c>
      <c r="N193" s="14">
        <f t="shared" si="41"/>
        <v>54419</v>
      </c>
    </row>
    <row r="194" spans="1:14" ht="15.75" x14ac:dyDescent="0.25">
      <c r="A194" s="133"/>
      <c r="B194" s="99"/>
      <c r="C194" s="98"/>
      <c r="D194" s="33"/>
      <c r="E194" s="14"/>
      <c r="F194" s="14"/>
      <c r="G194" s="55"/>
      <c r="H194" s="100"/>
      <c r="I194" s="36"/>
      <c r="J194" s="14"/>
      <c r="K194" s="55"/>
      <c r="L194" s="100"/>
      <c r="M194" s="36"/>
      <c r="N194" s="14"/>
    </row>
    <row r="195" spans="1:14" s="261" customFormat="1" ht="16.5" thickBot="1" x14ac:dyDescent="0.3">
      <c r="A195" s="256"/>
      <c r="B195" s="257">
        <v>85415</v>
      </c>
      <c r="C195" s="258"/>
      <c r="D195" s="259" t="s">
        <v>163</v>
      </c>
      <c r="E195" s="14">
        <f>[1]Arkusz3!N195</f>
        <v>19032</v>
      </c>
      <c r="F195" s="14">
        <f>[1]Arkusz3!I195</f>
        <v>19032</v>
      </c>
      <c r="G195" s="260">
        <f>SUM(G196:G197)</f>
        <v>0</v>
      </c>
      <c r="H195" s="260">
        <f>SUM(H196:H197)</f>
        <v>0</v>
      </c>
      <c r="I195" s="246">
        <f>SUM(I196:I197)</f>
        <v>19032</v>
      </c>
      <c r="J195" s="14">
        <f>[1]Arkusz3!M195</f>
        <v>0</v>
      </c>
      <c r="K195" s="260"/>
      <c r="L195" s="260"/>
      <c r="M195" s="36">
        <f t="shared" si="40"/>
        <v>0</v>
      </c>
      <c r="N195" s="246">
        <f>I195+M195</f>
        <v>19032</v>
      </c>
    </row>
    <row r="196" spans="1:14" ht="15.75" x14ac:dyDescent="0.2">
      <c r="A196" s="262"/>
      <c r="B196" s="262"/>
      <c r="C196" s="263"/>
      <c r="D196" s="264" t="s">
        <v>148</v>
      </c>
      <c r="E196" s="14"/>
      <c r="F196" s="14"/>
      <c r="G196" s="265"/>
      <c r="H196" s="265"/>
      <c r="I196" s="74"/>
      <c r="J196" s="14"/>
      <c r="K196" s="265"/>
      <c r="L196" s="265"/>
      <c r="M196" s="36"/>
      <c r="N196" s="246"/>
    </row>
    <row r="197" spans="1:14" ht="15.75" x14ac:dyDescent="0.2">
      <c r="A197" s="266"/>
      <c r="B197" s="266"/>
      <c r="C197" s="267">
        <v>2030</v>
      </c>
      <c r="D197" s="268" t="s">
        <v>153</v>
      </c>
      <c r="E197" s="14">
        <f>[1]Arkusz3!N197</f>
        <v>19032</v>
      </c>
      <c r="F197" s="14">
        <f>[1]Arkusz3!I197</f>
        <v>19032</v>
      </c>
      <c r="G197" s="269"/>
      <c r="H197" s="270"/>
      <c r="I197" s="246">
        <f>F197+G197-H197</f>
        <v>19032</v>
      </c>
      <c r="J197" s="14">
        <f>[1]Arkusz3!M197</f>
        <v>0</v>
      </c>
      <c r="K197" s="270"/>
      <c r="L197" s="270"/>
      <c r="M197" s="36">
        <f t="shared" si="40"/>
        <v>0</v>
      </c>
      <c r="N197" s="246">
        <f>I197+M197</f>
        <v>19032</v>
      </c>
    </row>
    <row r="198" spans="1:14" ht="15.75" x14ac:dyDescent="0.25">
      <c r="A198" s="207"/>
      <c r="B198" s="208"/>
      <c r="C198" s="190"/>
      <c r="D198" s="191"/>
      <c r="E198" s="14"/>
      <c r="F198" s="14"/>
      <c r="G198" s="192"/>
      <c r="H198" s="193"/>
      <c r="I198" s="45"/>
      <c r="J198" s="14"/>
      <c r="K198" s="192"/>
      <c r="L198" s="193"/>
      <c r="M198" s="36"/>
      <c r="N198" s="271"/>
    </row>
    <row r="199" spans="1:14" ht="16.5" thickBot="1" x14ac:dyDescent="0.3">
      <c r="A199" s="179"/>
      <c r="B199" s="121">
        <v>85495</v>
      </c>
      <c r="C199" s="122"/>
      <c r="D199" s="123" t="s">
        <v>35</v>
      </c>
      <c r="E199" s="14">
        <f>[1]Arkusz3!N199</f>
        <v>2691.4</v>
      </c>
      <c r="F199" s="14">
        <f>[1]Arkusz3!I199</f>
        <v>2691.4</v>
      </c>
      <c r="G199" s="124">
        <f>SUM(G200:G202)</f>
        <v>0</v>
      </c>
      <c r="H199" s="126">
        <f>SUM(H200:H202)</f>
        <v>0</v>
      </c>
      <c r="I199" s="125">
        <f t="shared" si="38"/>
        <v>2691.4</v>
      </c>
      <c r="J199" s="14">
        <f>[1]Arkusz3!M199</f>
        <v>0</v>
      </c>
      <c r="K199" s="124">
        <f t="shared" ref="K199:L199" si="56">SUM(K200:K202)</f>
        <v>0</v>
      </c>
      <c r="L199" s="126">
        <f t="shared" si="56"/>
        <v>0</v>
      </c>
      <c r="M199" s="125">
        <f t="shared" si="40"/>
        <v>0</v>
      </c>
      <c r="N199" s="14">
        <f t="shared" si="41"/>
        <v>2691.4</v>
      </c>
    </row>
    <row r="200" spans="1:14" ht="15.75" x14ac:dyDescent="0.25">
      <c r="A200" s="207"/>
      <c r="B200" s="208"/>
      <c r="C200" s="32"/>
      <c r="D200" s="33" t="s">
        <v>27</v>
      </c>
      <c r="E200" s="14"/>
      <c r="F200" s="14"/>
      <c r="G200" s="192"/>
      <c r="H200" s="193"/>
      <c r="I200" s="30"/>
      <c r="J200" s="14"/>
      <c r="K200" s="192"/>
      <c r="L200" s="193"/>
      <c r="M200" s="30"/>
      <c r="N200" s="14"/>
    </row>
    <row r="201" spans="1:14" ht="15.75" x14ac:dyDescent="0.25">
      <c r="A201" s="207"/>
      <c r="B201" s="208"/>
      <c r="C201" s="32"/>
      <c r="D201" s="33" t="s">
        <v>129</v>
      </c>
      <c r="E201" s="14"/>
      <c r="F201" s="14"/>
      <c r="G201" s="192"/>
      <c r="H201" s="193"/>
      <c r="I201" s="36"/>
      <c r="J201" s="14"/>
      <c r="K201" s="192"/>
      <c r="L201" s="193"/>
      <c r="M201" s="36"/>
      <c r="N201" s="14"/>
    </row>
    <row r="202" spans="1:14" ht="15.75" x14ac:dyDescent="0.25">
      <c r="A202" s="207"/>
      <c r="B202" s="208"/>
      <c r="C202" s="32" t="s">
        <v>29</v>
      </c>
      <c r="D202" s="33" t="s">
        <v>30</v>
      </c>
      <c r="E202" s="14">
        <f>[1]Arkusz3!N202</f>
        <v>2691.4</v>
      </c>
      <c r="F202" s="14">
        <f>[1]Arkusz3!I202</f>
        <v>2691.4</v>
      </c>
      <c r="G202" s="213"/>
      <c r="H202" s="214"/>
      <c r="I202" s="36">
        <f t="shared" si="38"/>
        <v>2691.4</v>
      </c>
      <c r="J202" s="14">
        <f>[1]Arkusz3!M202</f>
        <v>0</v>
      </c>
      <c r="K202" s="192"/>
      <c r="L202" s="214"/>
      <c r="M202" s="36">
        <f t="shared" si="40"/>
        <v>0</v>
      </c>
      <c r="N202" s="14">
        <f t="shared" si="41"/>
        <v>2691.4</v>
      </c>
    </row>
    <row r="203" spans="1:14" ht="15.75" x14ac:dyDescent="0.25">
      <c r="A203" s="207"/>
      <c r="B203" s="208"/>
      <c r="C203" s="190"/>
      <c r="D203" s="191"/>
      <c r="E203" s="14"/>
      <c r="F203" s="14"/>
      <c r="G203" s="192"/>
      <c r="H203" s="193"/>
      <c r="I203" s="36"/>
      <c r="J203" s="14"/>
      <c r="K203" s="192"/>
      <c r="L203" s="193"/>
      <c r="M203" s="36"/>
      <c r="N203" s="14"/>
    </row>
    <row r="204" spans="1:14" ht="16.5" thickBot="1" x14ac:dyDescent="0.3">
      <c r="A204" s="103">
        <v>900</v>
      </c>
      <c r="B204" s="104"/>
      <c r="C204" s="105"/>
      <c r="D204" s="106" t="s">
        <v>164</v>
      </c>
      <c r="E204" s="14">
        <f>[1]Arkusz3!N204</f>
        <v>1090396</v>
      </c>
      <c r="F204" s="14">
        <f>[1]Arkusz3!I204</f>
        <v>24000</v>
      </c>
      <c r="G204" s="107">
        <f>G205+G213+G211</f>
        <v>0</v>
      </c>
      <c r="H204" s="108">
        <f>H205+H213+H211</f>
        <v>0</v>
      </c>
      <c r="I204" s="16">
        <f t="shared" si="38"/>
        <v>24000</v>
      </c>
      <c r="J204" s="14">
        <f>[1]Arkusz3!M204</f>
        <v>1066396</v>
      </c>
      <c r="K204" s="107">
        <f>K205+K213+K211+K216</f>
        <v>0</v>
      </c>
      <c r="L204" s="108">
        <f t="shared" ref="L204" si="57">L205+L213+L211</f>
        <v>0</v>
      </c>
      <c r="M204" s="16">
        <f t="shared" si="40"/>
        <v>1066396</v>
      </c>
      <c r="N204" s="14">
        <f t="shared" si="41"/>
        <v>1090396</v>
      </c>
    </row>
    <row r="205" spans="1:14" ht="17.25" thickTop="1" thickBot="1" x14ac:dyDescent="0.3">
      <c r="A205" s="196"/>
      <c r="B205" s="197">
        <v>90017</v>
      </c>
      <c r="C205" s="272"/>
      <c r="D205" s="273" t="s">
        <v>165</v>
      </c>
      <c r="E205" s="14">
        <f>[1]Arkusz3!N205</f>
        <v>1048896</v>
      </c>
      <c r="F205" s="14">
        <f>[1]Arkusz3!I205</f>
        <v>10000</v>
      </c>
      <c r="G205" s="116">
        <f>SUM(G206:G206)</f>
        <v>0</v>
      </c>
      <c r="H205" s="117">
        <f>SUM(H206:H206)</f>
        <v>0</v>
      </c>
      <c r="I205" s="22">
        <f t="shared" si="38"/>
        <v>10000</v>
      </c>
      <c r="J205" s="14">
        <f>[1]Arkusz3!M205</f>
        <v>1038896</v>
      </c>
      <c r="K205" s="116">
        <f t="shared" ref="K205" si="58">SUM(K206:K208)</f>
        <v>0</v>
      </c>
      <c r="L205" s="117">
        <f>SUM(L206:L208)</f>
        <v>0</v>
      </c>
      <c r="M205" s="24">
        <f t="shared" si="40"/>
        <v>1038896</v>
      </c>
      <c r="N205" s="14">
        <f t="shared" si="41"/>
        <v>1048896</v>
      </c>
    </row>
    <row r="206" spans="1:14" ht="15.75" x14ac:dyDescent="0.25">
      <c r="A206" s="151"/>
      <c r="B206" s="152"/>
      <c r="C206" s="127">
        <v>2370</v>
      </c>
      <c r="D206" s="274" t="s">
        <v>166</v>
      </c>
      <c r="E206" s="14">
        <f>[1]Arkusz3!N206</f>
        <v>10000</v>
      </c>
      <c r="F206" s="14">
        <f>[1]Arkusz3!I206</f>
        <v>10000</v>
      </c>
      <c r="G206" s="101"/>
      <c r="H206" s="102"/>
      <c r="I206" s="30">
        <f t="shared" si="38"/>
        <v>10000</v>
      </c>
      <c r="J206" s="14">
        <f>[1]Arkusz3!M206</f>
        <v>0</v>
      </c>
      <c r="K206" s="55"/>
      <c r="L206" s="102"/>
      <c r="M206" s="30">
        <f t="shared" si="40"/>
        <v>0</v>
      </c>
      <c r="N206" s="14">
        <f t="shared" si="41"/>
        <v>10000</v>
      </c>
    </row>
    <row r="207" spans="1:14" ht="51.75" x14ac:dyDescent="0.25">
      <c r="A207" s="151"/>
      <c r="B207" s="152"/>
      <c r="C207" s="165">
        <v>6660</v>
      </c>
      <c r="D207" s="166" t="s">
        <v>68</v>
      </c>
      <c r="E207" s="14">
        <f>[1]Arkusz3!N207</f>
        <v>87430</v>
      </c>
      <c r="F207" s="14">
        <f>[1]Arkusz3!I207</f>
        <v>0</v>
      </c>
      <c r="G207" s="101"/>
      <c r="H207" s="102"/>
      <c r="I207" s="36">
        <f t="shared" si="38"/>
        <v>0</v>
      </c>
      <c r="J207" s="14">
        <f>[1]Arkusz3!M207</f>
        <v>87430</v>
      </c>
      <c r="K207" s="55"/>
      <c r="L207" s="102"/>
      <c r="M207" s="36">
        <f t="shared" si="40"/>
        <v>87430</v>
      </c>
      <c r="N207" s="14">
        <f t="shared" si="41"/>
        <v>87430</v>
      </c>
    </row>
    <row r="208" spans="1:14" ht="51.75" x14ac:dyDescent="0.25">
      <c r="A208" s="151"/>
      <c r="B208" s="152"/>
      <c r="C208" s="165">
        <v>6668</v>
      </c>
      <c r="D208" s="166" t="s">
        <v>68</v>
      </c>
      <c r="E208" s="14">
        <f>[1]Arkusz3!N208</f>
        <v>951466</v>
      </c>
      <c r="F208" s="14">
        <f>[1]Arkusz3!I208</f>
        <v>0</v>
      </c>
      <c r="G208" s="101"/>
      <c r="H208" s="102"/>
      <c r="I208" s="36">
        <f t="shared" si="38"/>
        <v>0</v>
      </c>
      <c r="J208" s="14">
        <f>[1]Arkusz3!M208</f>
        <v>951466</v>
      </c>
      <c r="K208" s="101"/>
      <c r="L208" s="102"/>
      <c r="M208" s="36">
        <f t="shared" si="40"/>
        <v>951466</v>
      </c>
      <c r="N208" s="14">
        <f t="shared" si="41"/>
        <v>951466</v>
      </c>
    </row>
    <row r="209" spans="1:26" ht="15.75" x14ac:dyDescent="0.25">
      <c r="A209" s="151"/>
      <c r="B209" s="152"/>
      <c r="C209" s="127"/>
      <c r="D209" s="113"/>
      <c r="E209" s="14"/>
      <c r="F209" s="14"/>
      <c r="G209" s="55"/>
      <c r="H209" s="100"/>
      <c r="I209" s="36"/>
      <c r="J209" s="14"/>
      <c r="K209" s="55"/>
      <c r="L209" s="100"/>
      <c r="M209" s="36"/>
      <c r="N209" s="14"/>
    </row>
    <row r="210" spans="1:26" ht="30" thickBot="1" x14ac:dyDescent="0.3">
      <c r="A210" s="179"/>
      <c r="B210" s="180">
        <v>90019</v>
      </c>
      <c r="C210" s="275"/>
      <c r="D210" s="276" t="s">
        <v>167</v>
      </c>
      <c r="E210" s="14">
        <f>[1]Arkusz3!N210</f>
        <v>13000</v>
      </c>
      <c r="F210" s="14">
        <f>[1]Arkusz3!I210</f>
        <v>13000</v>
      </c>
      <c r="G210" s="277">
        <f>SUM(G211)</f>
        <v>0</v>
      </c>
      <c r="H210" s="278">
        <f>SUM(H211)</f>
        <v>0</v>
      </c>
      <c r="I210" s="125">
        <f t="shared" si="38"/>
        <v>13000</v>
      </c>
      <c r="J210" s="14">
        <f>[1]Arkusz3!M210</f>
        <v>0</v>
      </c>
      <c r="K210" s="277">
        <f t="shared" ref="K210:L210" si="59">SUM(K211)</f>
        <v>0</v>
      </c>
      <c r="L210" s="278">
        <f t="shared" si="59"/>
        <v>0</v>
      </c>
      <c r="M210" s="125">
        <f t="shared" si="40"/>
        <v>0</v>
      </c>
      <c r="N210" s="14">
        <f t="shared" si="41"/>
        <v>13000</v>
      </c>
    </row>
    <row r="211" spans="1:26" ht="15.75" x14ac:dyDescent="0.25">
      <c r="A211" s="151"/>
      <c r="B211" s="152"/>
      <c r="C211" s="127" t="s">
        <v>58</v>
      </c>
      <c r="D211" s="279" t="s">
        <v>168</v>
      </c>
      <c r="E211" s="14">
        <f>[1]Arkusz3!N211</f>
        <v>13000</v>
      </c>
      <c r="F211" s="14">
        <f>[1]Arkusz3!I211</f>
        <v>13000</v>
      </c>
      <c r="G211" s="184"/>
      <c r="H211" s="185"/>
      <c r="I211" s="30">
        <f t="shared" si="38"/>
        <v>13000</v>
      </c>
      <c r="J211" s="14">
        <f>[1]Arkusz3!M211</f>
        <v>0</v>
      </c>
      <c r="K211" s="96"/>
      <c r="L211" s="185"/>
      <c r="M211" s="30">
        <f t="shared" si="40"/>
        <v>0</v>
      </c>
      <c r="N211" s="14">
        <f t="shared" si="41"/>
        <v>13000</v>
      </c>
    </row>
    <row r="212" spans="1:26" ht="15.75" x14ac:dyDescent="0.25">
      <c r="A212" s="151"/>
      <c r="B212" s="152"/>
      <c r="C212" s="127"/>
      <c r="D212" s="113"/>
      <c r="E212" s="14"/>
      <c r="F212" s="14"/>
      <c r="G212" s="55"/>
      <c r="H212" s="100"/>
      <c r="I212" s="36"/>
      <c r="J212" s="14"/>
      <c r="K212" s="55"/>
      <c r="L212" s="100"/>
      <c r="M212" s="36"/>
      <c r="N212" s="14"/>
    </row>
    <row r="213" spans="1:26" ht="16.5" thickBot="1" x14ac:dyDescent="0.3">
      <c r="A213" s="179"/>
      <c r="B213" s="180">
        <v>90020</v>
      </c>
      <c r="C213" s="275"/>
      <c r="D213" s="182" t="s">
        <v>169</v>
      </c>
      <c r="E213" s="14">
        <f>[1]Arkusz3!N213</f>
        <v>1000</v>
      </c>
      <c r="F213" s="14">
        <f>[1]Arkusz3!I213</f>
        <v>1000</v>
      </c>
      <c r="G213" s="277">
        <f>SUM(G214)</f>
        <v>0</v>
      </c>
      <c r="H213" s="278">
        <f>SUM(H214)</f>
        <v>0</v>
      </c>
      <c r="I213" s="125">
        <f t="shared" si="38"/>
        <v>1000</v>
      </c>
      <c r="J213" s="14">
        <f>[1]Arkusz3!M213</f>
        <v>0</v>
      </c>
      <c r="K213" s="277">
        <f t="shared" ref="K213:L213" si="60">SUM(K214)</f>
        <v>0</v>
      </c>
      <c r="L213" s="278">
        <f t="shared" si="60"/>
        <v>0</v>
      </c>
      <c r="M213" s="125">
        <f t="shared" si="40"/>
        <v>0</v>
      </c>
      <c r="N213" s="14">
        <f t="shared" si="41"/>
        <v>1000</v>
      </c>
    </row>
    <row r="214" spans="1:26" ht="15.75" x14ac:dyDescent="0.25">
      <c r="A214" s="151"/>
      <c r="B214" s="152"/>
      <c r="C214" s="127" t="s">
        <v>170</v>
      </c>
      <c r="D214" s="279" t="s">
        <v>171</v>
      </c>
      <c r="E214" s="14">
        <f>[1]Arkusz3!N214</f>
        <v>1000</v>
      </c>
      <c r="F214" s="14">
        <f>[1]Arkusz3!I214</f>
        <v>1000</v>
      </c>
      <c r="G214" s="184"/>
      <c r="H214" s="185"/>
      <c r="I214" s="30">
        <f t="shared" si="38"/>
        <v>1000</v>
      </c>
      <c r="J214" s="14">
        <f>[1]Arkusz3!M214</f>
        <v>0</v>
      </c>
      <c r="K214" s="96"/>
      <c r="L214" s="185"/>
      <c r="M214" s="30">
        <f t="shared" si="40"/>
        <v>0</v>
      </c>
      <c r="N214" s="14">
        <f t="shared" si="41"/>
        <v>1000</v>
      </c>
    </row>
    <row r="215" spans="1:26" ht="15.75" x14ac:dyDescent="0.25">
      <c r="A215" s="151"/>
      <c r="B215" s="152"/>
      <c r="C215" s="127"/>
      <c r="D215" s="279"/>
      <c r="E215" s="14"/>
      <c r="F215" s="14"/>
      <c r="G215" s="184"/>
      <c r="H215" s="185"/>
      <c r="I215" s="280"/>
      <c r="J215" s="14"/>
      <c r="K215" s="96"/>
      <c r="L215" s="185"/>
      <c r="M215" s="280"/>
      <c r="N215" s="59"/>
    </row>
    <row r="216" spans="1:26" ht="16.5" thickBot="1" x14ac:dyDescent="0.3">
      <c r="A216" s="179"/>
      <c r="B216" s="180">
        <v>90095</v>
      </c>
      <c r="C216" s="275"/>
      <c r="D216" s="281" t="s">
        <v>35</v>
      </c>
      <c r="E216" s="14">
        <f>[1]Arkusz3!N216</f>
        <v>27500</v>
      </c>
      <c r="F216" s="14">
        <f>[1]Arkusz3!I216</f>
        <v>0</v>
      </c>
      <c r="G216" s="277">
        <f>SUM(G218)</f>
        <v>0</v>
      </c>
      <c r="H216" s="278">
        <f>SUM(H218)</f>
        <v>0</v>
      </c>
      <c r="I216" s="45">
        <f t="shared" ref="I216:I217" si="61">F216+G216-H216</f>
        <v>0</v>
      </c>
      <c r="J216" s="14">
        <f>[1]Arkusz3!M216</f>
        <v>27500</v>
      </c>
      <c r="K216" s="277">
        <f>SUM(K217)</f>
        <v>0</v>
      </c>
      <c r="L216" s="278">
        <f t="shared" ref="L216" si="62">SUM(L218)</f>
        <v>0</v>
      </c>
      <c r="M216" s="230">
        <f t="shared" ref="M216:M217" si="63">J216+K216-L216</f>
        <v>27500</v>
      </c>
      <c r="N216" s="14">
        <f t="shared" ref="N216:N217" si="64">I216+M216</f>
        <v>27500</v>
      </c>
    </row>
    <row r="217" spans="1:26" ht="15.75" x14ac:dyDescent="0.25">
      <c r="A217" s="207"/>
      <c r="B217" s="282"/>
      <c r="C217" s="283" t="s">
        <v>172</v>
      </c>
      <c r="D217" s="73" t="s">
        <v>173</v>
      </c>
      <c r="E217" s="14">
        <f>[1]Arkusz3!N217</f>
        <v>27500</v>
      </c>
      <c r="F217" s="14">
        <f>[1]Arkusz3!I217</f>
        <v>0</v>
      </c>
      <c r="G217" s="284"/>
      <c r="H217" s="285"/>
      <c r="I217" s="14">
        <f t="shared" si="61"/>
        <v>0</v>
      </c>
      <c r="J217" s="14">
        <f>[1]Arkusz3!M217</f>
        <v>27500</v>
      </c>
      <c r="K217" s="284"/>
      <c r="L217" s="285"/>
      <c r="M217" s="286">
        <f t="shared" si="63"/>
        <v>27500</v>
      </c>
      <c r="N217" s="14">
        <f t="shared" si="64"/>
        <v>27500</v>
      </c>
    </row>
    <row r="218" spans="1:26" ht="15.75" x14ac:dyDescent="0.25">
      <c r="A218" s="133"/>
      <c r="B218" s="111"/>
      <c r="C218" s="112"/>
      <c r="D218" s="113"/>
      <c r="E218" s="14"/>
      <c r="F218" s="14"/>
      <c r="G218" s="55"/>
      <c r="H218" s="100"/>
      <c r="I218" s="280"/>
      <c r="J218" s="14"/>
      <c r="K218" s="55"/>
      <c r="L218" s="100"/>
      <c r="M218" s="280"/>
      <c r="N218" s="59"/>
    </row>
    <row r="219" spans="1:26" ht="15.75" x14ac:dyDescent="0.25">
      <c r="A219" s="287">
        <v>921</v>
      </c>
      <c r="B219" s="288"/>
      <c r="C219" s="288"/>
      <c r="D219" s="289" t="s">
        <v>174</v>
      </c>
      <c r="E219" s="14">
        <f>[1]Arkusz3!N219</f>
        <v>108672</v>
      </c>
      <c r="F219" s="14">
        <f>[1]Arkusz3!I219</f>
        <v>0</v>
      </c>
      <c r="G219" s="290">
        <f>SUM(G220:G221)</f>
        <v>0</v>
      </c>
      <c r="H219" s="246">
        <f>SUM(H220:H221)</f>
        <v>0</v>
      </c>
      <c r="I219" s="291">
        <f>F219+G219-H219</f>
        <v>0</v>
      </c>
      <c r="J219" s="14">
        <f>[1]Arkusz3!M219</f>
        <v>108672</v>
      </c>
      <c r="K219" s="290">
        <f>K220</f>
        <v>0</v>
      </c>
      <c r="L219" s="246">
        <f>L220</f>
        <v>0</v>
      </c>
      <c r="M219" s="246">
        <f>J219+K219-L219</f>
        <v>108672</v>
      </c>
      <c r="N219" s="246">
        <f>I219+M219</f>
        <v>108672</v>
      </c>
    </row>
    <row r="220" spans="1:26" ht="15.75" x14ac:dyDescent="0.25">
      <c r="A220" s="292"/>
      <c r="B220" s="293">
        <v>92195</v>
      </c>
      <c r="C220" s="293"/>
      <c r="D220" s="294" t="s">
        <v>35</v>
      </c>
      <c r="E220" s="14">
        <f>[1]Arkusz3!N220</f>
        <v>108672</v>
      </c>
      <c r="F220" s="14">
        <f>[1]Arkusz3!I220</f>
        <v>0</v>
      </c>
      <c r="G220" s="295">
        <f>SUM(G221)</f>
        <v>0</v>
      </c>
      <c r="H220" s="295">
        <f>SUM(H221)</f>
        <v>0</v>
      </c>
      <c r="I220" s="291">
        <f>F220+G220-H220</f>
        <v>0</v>
      </c>
      <c r="J220" s="14">
        <f>[1]Arkusz3!M220</f>
        <v>108672</v>
      </c>
      <c r="K220" s="295">
        <f>SUM(K221:K221)</f>
        <v>0</v>
      </c>
      <c r="L220" s="296">
        <f>SUM(L221)</f>
        <v>0</v>
      </c>
      <c r="M220" s="246">
        <f>J220+K220-L220</f>
        <v>108672</v>
      </c>
      <c r="N220" s="246">
        <f>I220+M220</f>
        <v>108672</v>
      </c>
    </row>
    <row r="221" spans="1:26" ht="39" x14ac:dyDescent="0.25">
      <c r="A221" s="297"/>
      <c r="B221" s="298"/>
      <c r="C221" s="299">
        <v>6208</v>
      </c>
      <c r="D221" s="300" t="s">
        <v>158</v>
      </c>
      <c r="E221" s="14">
        <f>[1]Arkusz3!N221</f>
        <v>108672</v>
      </c>
      <c r="F221" s="14">
        <f>[1]Arkusz3!I221</f>
        <v>0</v>
      </c>
      <c r="G221" s="301"/>
      <c r="H221" s="302"/>
      <c r="I221" s="303">
        <f>F221+G221-H221</f>
        <v>0</v>
      </c>
      <c r="J221" s="14">
        <f>[1]Arkusz3!M221</f>
        <v>108672</v>
      </c>
      <c r="K221" s="301"/>
      <c r="L221" s="302"/>
      <c r="M221" s="304">
        <f>J221+K221-L221</f>
        <v>108672</v>
      </c>
      <c r="N221" s="304">
        <f>I221+M221</f>
        <v>108672</v>
      </c>
    </row>
    <row r="222" spans="1:26" ht="16.5" thickBot="1" x14ac:dyDescent="0.3">
      <c r="A222" s="133"/>
      <c r="B222" s="111"/>
      <c r="C222" s="252"/>
      <c r="D222" s="305"/>
      <c r="E222" s="14"/>
      <c r="F222" s="14"/>
      <c r="G222" s="192"/>
      <c r="H222" s="306"/>
      <c r="I222" s="45"/>
      <c r="J222" s="14"/>
      <c r="K222" s="192"/>
      <c r="L222" s="306"/>
      <c r="M222" s="59"/>
      <c r="N222" s="59"/>
    </row>
    <row r="223" spans="1:26" ht="16.5" thickBot="1" x14ac:dyDescent="0.3">
      <c r="A223" s="196"/>
      <c r="B223" s="307"/>
      <c r="C223" s="308"/>
      <c r="D223" s="309" t="s">
        <v>175</v>
      </c>
      <c r="E223" s="14">
        <f>[1]Arkusz3!N223</f>
        <v>18849842.099999998</v>
      </c>
      <c r="F223" s="14">
        <f>[1]Arkusz3!I223</f>
        <v>17024780.859999999</v>
      </c>
      <c r="G223" s="310">
        <f>G25+G31+G43+G57+G70+G113+G126+G146+G189+G204+G11+G219+G184</f>
        <v>18517</v>
      </c>
      <c r="H223" s="310">
        <f>H25+H31+H43+H57+H70+H113+H126+H146+H189+H204+H12+H219+H184</f>
        <v>0</v>
      </c>
      <c r="I223" s="311">
        <f t="shared" si="38"/>
        <v>17043297.859999999</v>
      </c>
      <c r="J223" s="14">
        <f>[1]Arkusz3!M223</f>
        <v>1825061.24</v>
      </c>
      <c r="K223" s="310">
        <f>K204+K189+K146+K126+K113+K70+K57+K43+K31+K25+K11+K219+K64</f>
        <v>0</v>
      </c>
      <c r="L223" s="310">
        <f>L204+L189+L146+L126+L113+L70+L57+L43+L31+L25+L11+L219+L64</f>
        <v>0</v>
      </c>
      <c r="M223" s="311">
        <f t="shared" si="40"/>
        <v>1825061.24</v>
      </c>
      <c r="N223" s="311">
        <f t="shared" si="41"/>
        <v>18868359.099999998</v>
      </c>
      <c r="O223" s="261"/>
      <c r="P223" s="261"/>
      <c r="Q223" s="261"/>
      <c r="R223" s="261"/>
      <c r="S223" s="261"/>
      <c r="T223" s="261"/>
      <c r="U223" s="261"/>
      <c r="V223" s="261"/>
      <c r="W223" s="261"/>
      <c r="X223" s="261"/>
      <c r="Y223" s="261"/>
      <c r="Z223" s="261"/>
    </row>
    <row r="224" spans="1:26" ht="15.75" x14ac:dyDescent="0.25">
      <c r="D224" s="312" t="s">
        <v>176</v>
      </c>
      <c r="E224" s="14">
        <f>[1]Arkusz3!N224</f>
        <v>3744041.92</v>
      </c>
      <c r="F224" s="14">
        <f>[1]Arkusz3!I224</f>
        <v>2263146.92</v>
      </c>
      <c r="G224" s="313"/>
      <c r="H224" s="314"/>
      <c r="I224" s="30">
        <f>I47+I62+I151+I157+I159+I163+I167+I171+I182+I193+I197+I187+I186+I23+I180</f>
        <v>2281663.92</v>
      </c>
      <c r="J224" s="14">
        <f>[1]Arkusz3!M224</f>
        <v>1480895</v>
      </c>
      <c r="K224" s="313"/>
      <c r="L224" s="314"/>
      <c r="M224" s="30">
        <f>M18+M208+M221+M207+M66</f>
        <v>1480895</v>
      </c>
      <c r="N224" s="87">
        <f t="shared" si="41"/>
        <v>3762558.92</v>
      </c>
      <c r="O224" s="3" t="s">
        <v>78</v>
      </c>
    </row>
    <row r="225" spans="1:14" ht="30" x14ac:dyDescent="0.25">
      <c r="D225" s="315" t="s">
        <v>177</v>
      </c>
      <c r="E225" s="14">
        <f>[1]Arkusz3!N225</f>
        <v>1940993.12</v>
      </c>
      <c r="F225" s="14">
        <f>[1]Arkusz3!I225</f>
        <v>1940993.12</v>
      </c>
      <c r="G225" s="316"/>
      <c r="H225" s="100"/>
      <c r="I225" s="36">
        <f>I23+I47+I62+I151+I157+I180</f>
        <v>1940993.12</v>
      </c>
      <c r="J225" s="14">
        <f>[1]Arkusz3!M225</f>
        <v>0</v>
      </c>
      <c r="K225" s="317"/>
      <c r="L225" s="100"/>
      <c r="M225" s="36">
        <f t="shared" si="40"/>
        <v>0</v>
      </c>
      <c r="N225" s="14">
        <f t="shared" si="41"/>
        <v>1940993.12</v>
      </c>
    </row>
    <row r="226" spans="1:14" ht="30" x14ac:dyDescent="0.25">
      <c r="D226" s="315" t="s">
        <v>178</v>
      </c>
      <c r="E226" s="14">
        <f>[1]Arkusz3!N226</f>
        <v>347932</v>
      </c>
      <c r="F226" s="14">
        <f>[1]Arkusz3!I226</f>
        <v>52182</v>
      </c>
      <c r="G226" s="316"/>
      <c r="H226" s="100"/>
      <c r="I226" s="36">
        <f>I193</f>
        <v>54419</v>
      </c>
      <c r="J226" s="14">
        <f>[1]Arkusz3!M226</f>
        <v>295750</v>
      </c>
      <c r="K226" s="316"/>
      <c r="L226" s="100"/>
      <c r="M226" s="36">
        <f>M18</f>
        <v>295750</v>
      </c>
      <c r="N226" s="14">
        <f t="shared" si="41"/>
        <v>350169</v>
      </c>
    </row>
    <row r="227" spans="1:14" ht="30" x14ac:dyDescent="0.25">
      <c r="D227" s="318" t="s">
        <v>179</v>
      </c>
      <c r="E227" s="14">
        <f>[1]Arkusz3!N227</f>
        <v>1181188.8</v>
      </c>
      <c r="F227" s="14">
        <f>[1]Arkusz3!I227</f>
        <v>121050.8</v>
      </c>
      <c r="G227" s="238"/>
      <c r="H227" s="238"/>
      <c r="I227" s="14">
        <f>I186+I187</f>
        <v>121050.8</v>
      </c>
      <c r="J227" s="14">
        <f>[1]Arkusz3!M227</f>
        <v>1060138</v>
      </c>
      <c r="K227" s="238"/>
      <c r="L227" s="238"/>
      <c r="M227" s="14">
        <f>M208+M221</f>
        <v>1060138</v>
      </c>
      <c r="N227" s="14">
        <f t="shared" si="41"/>
        <v>1181188.8</v>
      </c>
    </row>
    <row r="228" spans="1:14" ht="16.5" thickBot="1" x14ac:dyDescent="0.3">
      <c r="D228" s="319" t="s">
        <v>180</v>
      </c>
      <c r="E228" s="14">
        <f>[1]Arkusz3!N228</f>
        <v>79645</v>
      </c>
      <c r="F228" s="14">
        <f>[1]Arkusz3!I228</f>
        <v>79645</v>
      </c>
      <c r="G228" s="320"/>
      <c r="H228" s="320"/>
      <c r="I228" s="230">
        <f t="shared" si="38"/>
        <v>79645</v>
      </c>
      <c r="J228" s="14">
        <f>[1]Arkusz3!M228</f>
        <v>0</v>
      </c>
      <c r="K228" s="321"/>
      <c r="L228" s="320"/>
      <c r="M228" s="230">
        <f t="shared" si="40"/>
        <v>0</v>
      </c>
      <c r="N228" s="322">
        <f t="shared" si="41"/>
        <v>79645</v>
      </c>
    </row>
    <row r="229" spans="1:14" x14ac:dyDescent="0.25">
      <c r="D229" s="323"/>
    </row>
    <row r="230" spans="1:14" x14ac:dyDescent="0.25">
      <c r="D230" s="323"/>
    </row>
    <row r="231" spans="1:14" x14ac:dyDescent="0.25">
      <c r="B231" s="1" t="s">
        <v>181</v>
      </c>
      <c r="D231" s="323"/>
    </row>
    <row r="232" spans="1:14" x14ac:dyDescent="0.25">
      <c r="B232" s="2" t="s">
        <v>182</v>
      </c>
      <c r="D232" s="323"/>
    </row>
    <row r="233" spans="1:14" x14ac:dyDescent="0.25">
      <c r="B233" s="2" t="s">
        <v>183</v>
      </c>
      <c r="D233" s="323"/>
      <c r="E233" s="324"/>
    </row>
    <row r="234" spans="1:14" x14ac:dyDescent="0.25">
      <c r="D234" s="325"/>
      <c r="E234" s="326"/>
      <c r="F234" s="327"/>
      <c r="G234" s="327"/>
      <c r="H234" s="327"/>
      <c r="I234" s="327"/>
      <c r="J234" s="327"/>
      <c r="K234" s="327"/>
      <c r="L234" s="327"/>
    </row>
    <row r="235" spans="1:14" x14ac:dyDescent="0.25">
      <c r="D235" s="325"/>
      <c r="E235" s="326"/>
      <c r="F235" s="327"/>
      <c r="G235" s="327"/>
      <c r="H235" s="327"/>
      <c r="I235" s="327"/>
      <c r="J235" s="327"/>
      <c r="K235" s="327"/>
      <c r="L235" s="327"/>
    </row>
    <row r="236" spans="1:14" x14ac:dyDescent="0.25">
      <c r="A236" s="3"/>
      <c r="B236" s="3"/>
      <c r="C236" s="3"/>
      <c r="D236" s="323"/>
      <c r="E236" s="324"/>
    </row>
    <row r="237" spans="1:14" x14ac:dyDescent="0.25">
      <c r="A237" s="3"/>
      <c r="B237" s="3"/>
      <c r="C237" s="3"/>
      <c r="D237" s="323"/>
    </row>
    <row r="238" spans="1:14" x14ac:dyDescent="0.25">
      <c r="A238" s="3"/>
      <c r="B238" s="3"/>
      <c r="C238" s="3"/>
      <c r="D238" s="323"/>
    </row>
    <row r="239" spans="1:14" x14ac:dyDescent="0.25">
      <c r="A239" s="3"/>
      <c r="B239" s="3"/>
      <c r="C239" s="3"/>
      <c r="D239" s="323"/>
    </row>
    <row r="240" spans="1:14" x14ac:dyDescent="0.25">
      <c r="A240" s="3"/>
      <c r="B240" s="3"/>
      <c r="C240" s="3"/>
      <c r="D240" s="323"/>
    </row>
    <row r="241" spans="1:5" x14ac:dyDescent="0.25">
      <c r="A241" s="3"/>
      <c r="B241" s="3"/>
      <c r="C241" s="3"/>
      <c r="D241" s="323"/>
    </row>
    <row r="242" spans="1:5" x14ac:dyDescent="0.25">
      <c r="A242" s="3"/>
      <c r="B242" s="3"/>
      <c r="C242" s="3"/>
      <c r="D242" s="323"/>
    </row>
    <row r="243" spans="1:5" x14ac:dyDescent="0.25">
      <c r="A243" s="3"/>
      <c r="B243" s="3"/>
      <c r="C243" s="3"/>
      <c r="D243" s="323"/>
    </row>
    <row r="244" spans="1:5" x14ac:dyDescent="0.25">
      <c r="A244" s="3"/>
      <c r="B244" s="3"/>
      <c r="C244" s="3"/>
      <c r="D244" s="323"/>
    </row>
    <row r="245" spans="1:5" x14ac:dyDescent="0.25">
      <c r="A245" s="3"/>
      <c r="B245" s="3"/>
      <c r="C245" s="3"/>
      <c r="D245" s="323"/>
    </row>
    <row r="246" spans="1:5" x14ac:dyDescent="0.25">
      <c r="A246" s="3"/>
      <c r="B246" s="3"/>
      <c r="C246" s="3"/>
      <c r="D246" s="323"/>
    </row>
    <row r="247" spans="1:5" x14ac:dyDescent="0.25">
      <c r="A247" s="3"/>
      <c r="B247" s="3"/>
      <c r="C247" s="3"/>
      <c r="D247" s="323"/>
    </row>
    <row r="248" spans="1:5" x14ac:dyDescent="0.25">
      <c r="A248" s="3"/>
      <c r="B248" s="3"/>
      <c r="C248" s="3"/>
      <c r="D248" s="323"/>
    </row>
    <row r="249" spans="1:5" x14ac:dyDescent="0.25">
      <c r="A249" s="3"/>
      <c r="B249" s="3"/>
      <c r="C249" s="3"/>
      <c r="D249" s="323"/>
    </row>
    <row r="250" spans="1:5" x14ac:dyDescent="0.25">
      <c r="A250" s="3"/>
      <c r="B250" s="3"/>
      <c r="C250" s="3"/>
      <c r="D250" s="323"/>
    </row>
    <row r="251" spans="1:5" x14ac:dyDescent="0.25">
      <c r="A251" s="3"/>
      <c r="B251" s="3"/>
      <c r="C251" s="3"/>
      <c r="D251" s="323"/>
    </row>
    <row r="252" spans="1:5" ht="12.75" x14ac:dyDescent="0.2">
      <c r="A252" s="3"/>
      <c r="B252" s="3"/>
      <c r="C252" s="3"/>
      <c r="D252" s="323"/>
      <c r="E252" s="3"/>
    </row>
    <row r="253" spans="1:5" ht="12.75" x14ac:dyDescent="0.2">
      <c r="A253" s="3"/>
      <c r="B253" s="3"/>
      <c r="C253" s="3"/>
      <c r="D253" s="323"/>
      <c r="E253" s="3"/>
    </row>
    <row r="254" spans="1:5" ht="12.75" x14ac:dyDescent="0.2">
      <c r="A254" s="3"/>
      <c r="B254" s="3"/>
      <c r="C254" s="3"/>
      <c r="D254" s="323"/>
      <c r="E254" s="3"/>
    </row>
    <row r="255" spans="1:5" ht="12.75" x14ac:dyDescent="0.2">
      <c r="A255" s="3"/>
      <c r="B255" s="3"/>
      <c r="C255" s="3"/>
      <c r="D255" s="323"/>
      <c r="E255" s="3"/>
    </row>
    <row r="256" spans="1:5" ht="12.75" x14ac:dyDescent="0.2">
      <c r="A256" s="3"/>
      <c r="B256" s="3"/>
      <c r="C256" s="3"/>
      <c r="D256" s="323"/>
      <c r="E256" s="3"/>
    </row>
    <row r="257" spans="1:5" ht="12.75" x14ac:dyDescent="0.2">
      <c r="A257" s="3"/>
      <c r="B257" s="3"/>
      <c r="C257" s="3"/>
      <c r="D257" s="323"/>
      <c r="E257" s="3"/>
    </row>
    <row r="258" spans="1:5" ht="12.75" x14ac:dyDescent="0.2">
      <c r="A258" s="3"/>
      <c r="B258" s="3"/>
      <c r="C258" s="3"/>
      <c r="D258" s="323"/>
      <c r="E258" s="3"/>
    </row>
    <row r="259" spans="1:5" ht="12.75" x14ac:dyDescent="0.2">
      <c r="A259" s="3"/>
      <c r="B259" s="3"/>
      <c r="C259" s="3"/>
      <c r="D259" s="323"/>
      <c r="E259" s="3"/>
    </row>
    <row r="260" spans="1:5" ht="12.75" x14ac:dyDescent="0.2">
      <c r="A260" s="3"/>
      <c r="B260" s="3"/>
      <c r="C260" s="3"/>
      <c r="D260" s="323"/>
      <c r="E260" s="3"/>
    </row>
    <row r="261" spans="1:5" ht="12.75" x14ac:dyDescent="0.2">
      <c r="A261" s="3"/>
      <c r="B261" s="3"/>
      <c r="C261" s="3"/>
      <c r="D261" s="323"/>
      <c r="E261" s="3"/>
    </row>
    <row r="262" spans="1:5" ht="12.75" x14ac:dyDescent="0.2">
      <c r="A262" s="3"/>
      <c r="B262" s="3"/>
      <c r="C262" s="3"/>
      <c r="D262" s="323"/>
      <c r="E262" s="3"/>
    </row>
    <row r="263" spans="1:5" ht="12.75" x14ac:dyDescent="0.2">
      <c r="A263" s="3"/>
      <c r="B263" s="3"/>
      <c r="C263" s="3"/>
      <c r="D263" s="323"/>
      <c r="E263" s="3"/>
    </row>
    <row r="264" spans="1:5" ht="12.75" x14ac:dyDescent="0.2">
      <c r="A264" s="3"/>
      <c r="B264" s="3"/>
      <c r="C264" s="3"/>
      <c r="D264" s="323"/>
      <c r="E264" s="3"/>
    </row>
    <row r="265" spans="1:5" ht="12.75" x14ac:dyDescent="0.2">
      <c r="A265" s="3"/>
      <c r="B265" s="3"/>
      <c r="C265" s="3"/>
      <c r="D265" s="323"/>
      <c r="E265" s="3"/>
    </row>
    <row r="266" spans="1:5" ht="12.75" x14ac:dyDescent="0.2">
      <c r="A266" s="3"/>
      <c r="B266" s="3"/>
      <c r="C266" s="3"/>
      <c r="D266" s="323"/>
      <c r="E266" s="3"/>
    </row>
    <row r="267" spans="1:5" ht="12.75" x14ac:dyDescent="0.2">
      <c r="A267" s="3"/>
      <c r="B267" s="3"/>
      <c r="C267" s="3"/>
      <c r="D267" s="323"/>
      <c r="E267" s="3"/>
    </row>
    <row r="268" spans="1:5" ht="12.75" x14ac:dyDescent="0.2">
      <c r="A268" s="3"/>
      <c r="B268" s="3"/>
      <c r="C268" s="3"/>
      <c r="D268" s="323"/>
      <c r="E268" s="3"/>
    </row>
    <row r="269" spans="1:5" ht="12.75" x14ac:dyDescent="0.2">
      <c r="A269" s="3"/>
      <c r="B269" s="3"/>
      <c r="C269" s="3"/>
      <c r="D269" s="323"/>
      <c r="E269" s="3"/>
    </row>
    <row r="270" spans="1:5" ht="12.75" x14ac:dyDescent="0.2">
      <c r="A270" s="3"/>
      <c r="B270" s="3"/>
      <c r="C270" s="3"/>
      <c r="D270" s="323"/>
      <c r="E270" s="3"/>
    </row>
    <row r="271" spans="1:5" ht="12.75" x14ac:dyDescent="0.2">
      <c r="A271" s="3"/>
      <c r="B271" s="3"/>
      <c r="C271" s="3"/>
      <c r="D271" s="323"/>
      <c r="E271" s="3"/>
    </row>
    <row r="272" spans="1:5" ht="12.75" x14ac:dyDescent="0.2">
      <c r="A272" s="3"/>
      <c r="B272" s="3"/>
      <c r="C272" s="3"/>
      <c r="D272" s="323"/>
      <c r="E272" s="3"/>
    </row>
    <row r="273" spans="1:5" ht="12.75" x14ac:dyDescent="0.2">
      <c r="A273" s="3"/>
      <c r="B273" s="3"/>
      <c r="C273" s="3"/>
      <c r="D273" s="323"/>
      <c r="E273" s="3"/>
    </row>
    <row r="274" spans="1:5" ht="12.75" x14ac:dyDescent="0.2">
      <c r="A274" s="3"/>
      <c r="B274" s="3"/>
      <c r="C274" s="3"/>
      <c r="D274" s="323"/>
      <c r="E274" s="3"/>
    </row>
    <row r="275" spans="1:5" ht="12.75" x14ac:dyDescent="0.2">
      <c r="A275" s="3"/>
      <c r="B275" s="3"/>
      <c r="C275" s="3"/>
      <c r="D275" s="323"/>
      <c r="E275" s="3"/>
    </row>
    <row r="276" spans="1:5" ht="12.75" x14ac:dyDescent="0.2">
      <c r="A276" s="3"/>
      <c r="B276" s="3"/>
      <c r="C276" s="3"/>
      <c r="D276" s="323"/>
      <c r="E276" s="3"/>
    </row>
    <row r="277" spans="1:5" ht="12.75" x14ac:dyDescent="0.2">
      <c r="A277" s="3"/>
      <c r="B277" s="3"/>
      <c r="C277" s="3"/>
      <c r="D277" s="323"/>
      <c r="E277" s="3"/>
    </row>
    <row r="278" spans="1:5" ht="12.75" x14ac:dyDescent="0.2">
      <c r="A278" s="3"/>
      <c r="B278" s="3"/>
      <c r="C278" s="3"/>
      <c r="D278" s="323"/>
      <c r="E278" s="3"/>
    </row>
    <row r="279" spans="1:5" ht="12.75" x14ac:dyDescent="0.2">
      <c r="A279" s="3"/>
      <c r="B279" s="3"/>
      <c r="C279" s="3"/>
      <c r="D279" s="323"/>
      <c r="E279" s="3"/>
    </row>
    <row r="280" spans="1:5" ht="12.75" x14ac:dyDescent="0.2">
      <c r="A280" s="3"/>
      <c r="B280" s="3"/>
      <c r="C280" s="3"/>
      <c r="D280" s="323"/>
      <c r="E280" s="3"/>
    </row>
    <row r="281" spans="1:5" ht="12.75" x14ac:dyDescent="0.2">
      <c r="A281" s="3"/>
      <c r="B281" s="3"/>
      <c r="C281" s="3"/>
      <c r="D281" s="323"/>
      <c r="E281" s="3"/>
    </row>
    <row r="282" spans="1:5" ht="12.75" x14ac:dyDescent="0.2">
      <c r="A282" s="3"/>
      <c r="B282" s="3"/>
      <c r="C282" s="3"/>
      <c r="D282" s="323"/>
      <c r="E282" s="3"/>
    </row>
    <row r="283" spans="1:5" ht="12.75" x14ac:dyDescent="0.2">
      <c r="A283" s="3"/>
      <c r="B283" s="3"/>
      <c r="C283" s="3"/>
      <c r="D283" s="323"/>
      <c r="E283" s="3"/>
    </row>
    <row r="284" spans="1:5" ht="12.75" x14ac:dyDescent="0.2">
      <c r="A284" s="3"/>
      <c r="B284" s="3"/>
      <c r="C284" s="3"/>
      <c r="D284" s="323"/>
      <c r="E284" s="3"/>
    </row>
    <row r="285" spans="1:5" ht="12.75" x14ac:dyDescent="0.2">
      <c r="A285" s="3"/>
      <c r="B285" s="3"/>
      <c r="C285" s="3"/>
      <c r="D285" s="323"/>
      <c r="E285" s="3"/>
    </row>
    <row r="286" spans="1:5" ht="12.75" x14ac:dyDescent="0.2">
      <c r="A286" s="3"/>
      <c r="B286" s="3"/>
      <c r="C286" s="3"/>
      <c r="D286" s="323"/>
      <c r="E286" s="3"/>
    </row>
    <row r="287" spans="1:5" ht="12.75" x14ac:dyDescent="0.2">
      <c r="A287" s="3"/>
      <c r="B287" s="3"/>
      <c r="C287" s="3"/>
      <c r="D287" s="323"/>
      <c r="E287" s="3"/>
    </row>
    <row r="288" spans="1:5" ht="12.75" x14ac:dyDescent="0.2">
      <c r="A288" s="3"/>
      <c r="B288" s="3"/>
      <c r="C288" s="3"/>
      <c r="D288" s="323"/>
      <c r="E288" s="3"/>
    </row>
    <row r="289" spans="1:5" ht="12.75" x14ac:dyDescent="0.2">
      <c r="A289" s="3"/>
      <c r="B289" s="3"/>
      <c r="C289" s="3"/>
      <c r="D289" s="323"/>
      <c r="E289" s="3"/>
    </row>
    <row r="290" spans="1:5" ht="12.75" x14ac:dyDescent="0.2">
      <c r="A290" s="3"/>
      <c r="B290" s="3"/>
      <c r="C290" s="3"/>
      <c r="D290" s="323"/>
      <c r="E290" s="3"/>
    </row>
    <row r="291" spans="1:5" ht="12.75" x14ac:dyDescent="0.2">
      <c r="A291" s="3"/>
      <c r="B291" s="3"/>
      <c r="C291" s="3"/>
      <c r="D291" s="323"/>
      <c r="E291" s="3"/>
    </row>
    <row r="292" spans="1:5" ht="12.75" x14ac:dyDescent="0.2">
      <c r="A292" s="3"/>
      <c r="B292" s="3"/>
      <c r="C292" s="3"/>
      <c r="D292" s="323"/>
      <c r="E292" s="3"/>
    </row>
    <row r="293" spans="1:5" ht="12.75" x14ac:dyDescent="0.2">
      <c r="A293" s="3"/>
      <c r="B293" s="3"/>
      <c r="C293" s="3"/>
      <c r="D293" s="323"/>
      <c r="E293" s="3"/>
    </row>
    <row r="294" spans="1:5" ht="12.75" x14ac:dyDescent="0.2">
      <c r="A294" s="3"/>
      <c r="B294" s="3"/>
      <c r="C294" s="3"/>
      <c r="D294" s="323"/>
      <c r="E294" s="3"/>
    </row>
    <row r="295" spans="1:5" ht="12.75" x14ac:dyDescent="0.2">
      <c r="A295" s="3"/>
      <c r="B295" s="3"/>
      <c r="C295" s="3"/>
      <c r="D295" s="323"/>
      <c r="E295" s="3"/>
    </row>
    <row r="296" spans="1:5" ht="12.75" x14ac:dyDescent="0.2">
      <c r="A296" s="3"/>
      <c r="B296" s="3"/>
      <c r="C296" s="3"/>
      <c r="D296" s="323"/>
      <c r="E296" s="3"/>
    </row>
    <row r="297" spans="1:5" ht="12.75" x14ac:dyDescent="0.2">
      <c r="A297" s="3"/>
      <c r="B297" s="3"/>
      <c r="C297" s="3"/>
      <c r="D297" s="323"/>
      <c r="E297" s="3"/>
    </row>
    <row r="298" spans="1:5" ht="12.75" x14ac:dyDescent="0.2">
      <c r="A298" s="3"/>
      <c r="B298" s="3"/>
      <c r="C298" s="3"/>
      <c r="D298" s="323"/>
      <c r="E298" s="3"/>
    </row>
    <row r="299" spans="1:5" ht="12.75" x14ac:dyDescent="0.2">
      <c r="A299" s="3"/>
      <c r="B299" s="3"/>
      <c r="C299" s="3"/>
      <c r="D299" s="323"/>
      <c r="E299" s="3"/>
    </row>
    <row r="300" spans="1:5" ht="12.75" x14ac:dyDescent="0.2">
      <c r="A300" s="3"/>
      <c r="B300" s="3"/>
      <c r="C300" s="3"/>
      <c r="D300" s="323"/>
      <c r="E300" s="3"/>
    </row>
    <row r="301" spans="1:5" ht="12.75" x14ac:dyDescent="0.2">
      <c r="A301" s="3"/>
      <c r="B301" s="3"/>
      <c r="C301" s="3"/>
      <c r="D301" s="323"/>
      <c r="E301" s="3"/>
    </row>
    <row r="302" spans="1:5" ht="12.75" x14ac:dyDescent="0.2">
      <c r="A302" s="3"/>
      <c r="B302" s="3"/>
      <c r="C302" s="3"/>
      <c r="D302" s="323"/>
      <c r="E302" s="3"/>
    </row>
    <row r="303" spans="1:5" ht="12.75" x14ac:dyDescent="0.2">
      <c r="A303" s="3"/>
      <c r="B303" s="3"/>
      <c r="C303" s="3"/>
      <c r="D303" s="323"/>
      <c r="E303" s="3"/>
    </row>
    <row r="304" spans="1:5" ht="12.75" x14ac:dyDescent="0.2">
      <c r="A304" s="3"/>
      <c r="B304" s="3"/>
      <c r="C304" s="3"/>
      <c r="D304" s="323"/>
      <c r="E304" s="3"/>
    </row>
    <row r="305" spans="1:5" ht="12.75" x14ac:dyDescent="0.2">
      <c r="A305" s="3"/>
      <c r="B305" s="3"/>
      <c r="C305" s="3"/>
      <c r="D305" s="323"/>
      <c r="E305" s="3"/>
    </row>
    <row r="306" spans="1:5" ht="12.75" x14ac:dyDescent="0.2">
      <c r="A306" s="3"/>
      <c r="B306" s="3"/>
      <c r="C306" s="3"/>
      <c r="D306" s="323"/>
      <c r="E306" s="3"/>
    </row>
    <row r="307" spans="1:5" ht="12.75" x14ac:dyDescent="0.2">
      <c r="A307" s="3"/>
      <c r="B307" s="3"/>
      <c r="C307" s="3"/>
      <c r="D307" s="323"/>
      <c r="E307" s="3"/>
    </row>
    <row r="308" spans="1:5" ht="12.75" x14ac:dyDescent="0.2">
      <c r="A308" s="3"/>
      <c r="B308" s="3"/>
      <c r="C308" s="3"/>
      <c r="D308" s="323"/>
      <c r="E308" s="3"/>
    </row>
    <row r="309" spans="1:5" ht="12.75" x14ac:dyDescent="0.2">
      <c r="A309" s="3"/>
      <c r="B309" s="3"/>
      <c r="C309" s="3"/>
      <c r="D309" s="323"/>
      <c r="E309" s="3"/>
    </row>
    <row r="310" spans="1:5" ht="12.75" x14ac:dyDescent="0.2">
      <c r="A310" s="3"/>
      <c r="B310" s="3"/>
      <c r="C310" s="3"/>
      <c r="D310" s="323"/>
      <c r="E310" s="3"/>
    </row>
    <row r="311" spans="1:5" ht="12.75" x14ac:dyDescent="0.2">
      <c r="A311" s="3"/>
      <c r="B311" s="3"/>
      <c r="C311" s="3"/>
      <c r="D311" s="323"/>
      <c r="E311" s="3"/>
    </row>
    <row r="312" spans="1:5" ht="12.75" x14ac:dyDescent="0.2">
      <c r="A312" s="3"/>
      <c r="B312" s="3"/>
      <c r="C312" s="3"/>
      <c r="D312" s="323"/>
      <c r="E312" s="3"/>
    </row>
    <row r="313" spans="1:5" ht="12.75" x14ac:dyDescent="0.2">
      <c r="A313" s="3"/>
      <c r="B313" s="3"/>
      <c r="C313" s="3"/>
      <c r="D313" s="323"/>
      <c r="E313" s="3"/>
    </row>
    <row r="314" spans="1:5" ht="12.75" x14ac:dyDescent="0.2">
      <c r="A314" s="3"/>
      <c r="B314" s="3"/>
      <c r="C314" s="3"/>
      <c r="D314" s="323"/>
      <c r="E314" s="3"/>
    </row>
    <row r="315" spans="1:5" ht="12.75" x14ac:dyDescent="0.2">
      <c r="A315" s="3"/>
      <c r="B315" s="3"/>
      <c r="C315" s="3"/>
      <c r="D315" s="323"/>
      <c r="E315" s="3"/>
    </row>
    <row r="316" spans="1:5" ht="12.75" x14ac:dyDescent="0.2">
      <c r="A316" s="3"/>
      <c r="B316" s="3"/>
      <c r="C316" s="3"/>
      <c r="D316" s="323"/>
      <c r="E316" s="3"/>
    </row>
    <row r="317" spans="1:5" ht="12.75" x14ac:dyDescent="0.2">
      <c r="A317" s="3"/>
      <c r="B317" s="3"/>
      <c r="C317" s="3"/>
      <c r="D317" s="323"/>
      <c r="E317" s="3"/>
    </row>
    <row r="318" spans="1:5" ht="12.75" x14ac:dyDescent="0.2">
      <c r="A318" s="3"/>
      <c r="B318" s="3"/>
      <c r="C318" s="3"/>
      <c r="D318" s="323"/>
      <c r="E318" s="3"/>
    </row>
    <row r="319" spans="1:5" ht="12.75" x14ac:dyDescent="0.2">
      <c r="A319" s="3"/>
      <c r="B319" s="3"/>
      <c r="C319" s="3"/>
      <c r="D319" s="323"/>
      <c r="E319" s="3"/>
    </row>
    <row r="320" spans="1:5" ht="12.75" x14ac:dyDescent="0.2">
      <c r="A320" s="3"/>
      <c r="B320" s="3"/>
      <c r="C320" s="3"/>
      <c r="D320" s="323"/>
      <c r="E320" s="3"/>
    </row>
    <row r="321" spans="1:5" ht="12.75" x14ac:dyDescent="0.2">
      <c r="A321" s="3"/>
      <c r="B321" s="3"/>
      <c r="C321" s="3"/>
      <c r="D321" s="323"/>
      <c r="E321" s="3"/>
    </row>
    <row r="322" spans="1:5" ht="12.75" x14ac:dyDescent="0.2">
      <c r="A322" s="3"/>
      <c r="B322" s="3"/>
      <c r="C322" s="3"/>
      <c r="D322" s="323"/>
      <c r="E322" s="3"/>
    </row>
    <row r="323" spans="1:5" ht="12.75" x14ac:dyDescent="0.2">
      <c r="A323" s="3"/>
      <c r="B323" s="3"/>
      <c r="C323" s="3"/>
      <c r="D323" s="323"/>
      <c r="E323" s="3"/>
    </row>
    <row r="324" spans="1:5" ht="12.75" x14ac:dyDescent="0.2">
      <c r="A324" s="3"/>
      <c r="B324" s="3"/>
      <c r="C324" s="3"/>
      <c r="D324" s="323"/>
      <c r="E324" s="3"/>
    </row>
    <row r="325" spans="1:5" ht="12.75" x14ac:dyDescent="0.2">
      <c r="A325" s="3"/>
      <c r="B325" s="3"/>
      <c r="C325" s="3"/>
      <c r="D325" s="323"/>
      <c r="E325" s="3"/>
    </row>
    <row r="326" spans="1:5" ht="12.75" x14ac:dyDescent="0.2">
      <c r="A326" s="3"/>
      <c r="B326" s="3"/>
      <c r="C326" s="3"/>
      <c r="D326" s="323"/>
      <c r="E326" s="3"/>
    </row>
    <row r="327" spans="1:5" ht="12.75" x14ac:dyDescent="0.2">
      <c r="A327" s="3"/>
      <c r="B327" s="3"/>
      <c r="C327" s="3"/>
      <c r="D327" s="323"/>
      <c r="E327" s="3"/>
    </row>
    <row r="328" spans="1:5" ht="12.75" x14ac:dyDescent="0.2">
      <c r="A328" s="3"/>
      <c r="B328" s="3"/>
      <c r="C328" s="3"/>
      <c r="D328" s="323"/>
      <c r="E328" s="3"/>
    </row>
    <row r="329" spans="1:5" ht="12.75" x14ac:dyDescent="0.2">
      <c r="A329" s="3"/>
      <c r="B329" s="3"/>
      <c r="C329" s="3"/>
      <c r="D329" s="323"/>
      <c r="E329" s="3"/>
    </row>
    <row r="330" spans="1:5" ht="12.75" x14ac:dyDescent="0.2">
      <c r="A330" s="3"/>
      <c r="B330" s="3"/>
      <c r="C330" s="3"/>
      <c r="D330" s="323"/>
      <c r="E330" s="3"/>
    </row>
    <row r="331" spans="1:5" ht="12.75" x14ac:dyDescent="0.2">
      <c r="A331" s="3"/>
      <c r="B331" s="3"/>
      <c r="C331" s="3"/>
      <c r="D331" s="323"/>
      <c r="E331" s="3"/>
    </row>
    <row r="332" spans="1:5" ht="12.75" x14ac:dyDescent="0.2">
      <c r="A332" s="3"/>
      <c r="B332" s="3"/>
      <c r="C332" s="3"/>
      <c r="D332" s="323"/>
      <c r="E332" s="3"/>
    </row>
    <row r="333" spans="1:5" ht="12.75" x14ac:dyDescent="0.2">
      <c r="A333" s="3"/>
      <c r="B333" s="3"/>
      <c r="C333" s="3"/>
      <c r="D333" s="323"/>
      <c r="E333" s="3"/>
    </row>
    <row r="334" spans="1:5" ht="12.75" x14ac:dyDescent="0.2">
      <c r="A334" s="3"/>
      <c r="B334" s="3"/>
      <c r="C334" s="3"/>
      <c r="D334" s="323"/>
      <c r="E334" s="3"/>
    </row>
    <row r="335" spans="1:5" ht="12.75" x14ac:dyDescent="0.2">
      <c r="A335" s="3"/>
      <c r="B335" s="3"/>
      <c r="C335" s="3"/>
      <c r="D335" s="323"/>
      <c r="E335" s="3"/>
    </row>
    <row r="336" spans="1:5" ht="12.75" x14ac:dyDescent="0.2">
      <c r="A336" s="3"/>
      <c r="B336" s="3"/>
      <c r="C336" s="3"/>
      <c r="D336" s="323"/>
      <c r="E336" s="3"/>
    </row>
    <row r="337" spans="1:5" ht="12.75" x14ac:dyDescent="0.2">
      <c r="A337" s="3"/>
      <c r="B337" s="3"/>
      <c r="C337" s="3"/>
      <c r="D337" s="323"/>
      <c r="E337" s="3"/>
    </row>
    <row r="338" spans="1:5" ht="12.75" x14ac:dyDescent="0.2">
      <c r="A338" s="3"/>
      <c r="B338" s="3"/>
      <c r="C338" s="3"/>
      <c r="D338" s="323"/>
      <c r="E338" s="3"/>
    </row>
    <row r="339" spans="1:5" ht="12.75" x14ac:dyDescent="0.2">
      <c r="A339" s="3"/>
      <c r="B339" s="3"/>
      <c r="C339" s="3"/>
      <c r="D339" s="323"/>
      <c r="E339" s="3"/>
    </row>
    <row r="340" spans="1:5" ht="12.75" x14ac:dyDescent="0.2">
      <c r="A340" s="3"/>
      <c r="B340" s="3"/>
      <c r="C340" s="3"/>
      <c r="D340" s="323"/>
      <c r="E340" s="3"/>
    </row>
    <row r="341" spans="1:5" ht="12.75" x14ac:dyDescent="0.2">
      <c r="A341" s="3"/>
      <c r="B341" s="3"/>
      <c r="C341" s="3"/>
      <c r="D341" s="323"/>
      <c r="E341" s="3"/>
    </row>
    <row r="342" spans="1:5" ht="12.75" x14ac:dyDescent="0.2">
      <c r="A342" s="3"/>
      <c r="B342" s="3"/>
      <c r="C342" s="3"/>
      <c r="D342" s="323"/>
      <c r="E342" s="3"/>
    </row>
    <row r="343" spans="1:5" ht="12.75" x14ac:dyDescent="0.2">
      <c r="A343" s="3"/>
      <c r="B343" s="3"/>
      <c r="C343" s="3"/>
      <c r="D343" s="323"/>
      <c r="E343" s="3"/>
    </row>
    <row r="344" spans="1:5" ht="12.75" x14ac:dyDescent="0.2">
      <c r="A344" s="3"/>
      <c r="B344" s="3"/>
      <c r="C344" s="3"/>
      <c r="D344" s="323"/>
      <c r="E344" s="3"/>
    </row>
    <row r="345" spans="1:5" ht="12.75" x14ac:dyDescent="0.2">
      <c r="A345" s="3"/>
      <c r="B345" s="3"/>
      <c r="C345" s="3"/>
      <c r="D345" s="323"/>
      <c r="E345" s="3"/>
    </row>
    <row r="346" spans="1:5" ht="12.75" x14ac:dyDescent="0.2">
      <c r="A346" s="3"/>
      <c r="B346" s="3"/>
      <c r="C346" s="3"/>
      <c r="D346" s="323"/>
      <c r="E346" s="3"/>
    </row>
    <row r="347" spans="1:5" ht="12.75" x14ac:dyDescent="0.2">
      <c r="A347" s="3"/>
      <c r="B347" s="3"/>
      <c r="C347" s="3"/>
      <c r="D347" s="323"/>
      <c r="E347" s="3"/>
    </row>
    <row r="348" spans="1:5" ht="12.75" x14ac:dyDescent="0.2">
      <c r="A348" s="3"/>
      <c r="B348" s="3"/>
      <c r="C348" s="3"/>
      <c r="D348" s="323"/>
      <c r="E348" s="3"/>
    </row>
    <row r="349" spans="1:5" ht="12.75" x14ac:dyDescent="0.2">
      <c r="A349" s="3"/>
      <c r="B349" s="3"/>
      <c r="C349" s="3"/>
      <c r="D349" s="323"/>
      <c r="E349" s="3"/>
    </row>
    <row r="350" spans="1:5" ht="12.75" x14ac:dyDescent="0.2">
      <c r="A350" s="3"/>
      <c r="B350" s="3"/>
      <c r="C350" s="3"/>
      <c r="D350" s="323"/>
      <c r="E350" s="3"/>
    </row>
    <row r="351" spans="1:5" ht="12.75" x14ac:dyDescent="0.2">
      <c r="A351" s="3"/>
      <c r="B351" s="3"/>
      <c r="C351" s="3"/>
      <c r="D351" s="323"/>
      <c r="E351" s="3"/>
    </row>
    <row r="352" spans="1:5" ht="12.75" x14ac:dyDescent="0.2">
      <c r="A352" s="3"/>
      <c r="B352" s="3"/>
      <c r="C352" s="3"/>
      <c r="D352" s="323"/>
      <c r="E352" s="3"/>
    </row>
    <row r="353" spans="1:5" ht="12.75" x14ac:dyDescent="0.2">
      <c r="A353" s="3"/>
      <c r="B353" s="3"/>
      <c r="C353" s="3"/>
      <c r="D353" s="323"/>
      <c r="E353" s="3"/>
    </row>
    <row r="354" spans="1:5" ht="12.75" x14ac:dyDescent="0.2">
      <c r="A354" s="3"/>
      <c r="B354" s="3"/>
      <c r="C354" s="3"/>
      <c r="D354" s="323"/>
      <c r="E354" s="3"/>
    </row>
    <row r="355" spans="1:5" ht="12.75" x14ac:dyDescent="0.2">
      <c r="A355" s="3"/>
      <c r="B355" s="3"/>
      <c r="C355" s="3"/>
      <c r="D355" s="323"/>
      <c r="E355" s="3"/>
    </row>
    <row r="356" spans="1:5" ht="12.75" x14ac:dyDescent="0.2">
      <c r="A356" s="3"/>
      <c r="B356" s="3"/>
      <c r="C356" s="3"/>
      <c r="D356" s="323"/>
      <c r="E356" s="3"/>
    </row>
    <row r="357" spans="1:5" ht="12.75" x14ac:dyDescent="0.2">
      <c r="A357" s="3"/>
      <c r="B357" s="3"/>
      <c r="C357" s="3"/>
      <c r="D357" s="323"/>
      <c r="E357" s="3"/>
    </row>
    <row r="358" spans="1:5" ht="12.75" x14ac:dyDescent="0.2">
      <c r="A358" s="3"/>
      <c r="B358" s="3"/>
      <c r="C358" s="3"/>
      <c r="D358" s="323"/>
      <c r="E358" s="3"/>
    </row>
    <row r="359" spans="1:5" ht="12.75" x14ac:dyDescent="0.2">
      <c r="A359" s="3"/>
      <c r="B359" s="3"/>
      <c r="C359" s="3"/>
      <c r="D359" s="323"/>
      <c r="E359" s="3"/>
    </row>
    <row r="360" spans="1:5" ht="12.75" x14ac:dyDescent="0.2">
      <c r="A360" s="3"/>
      <c r="B360" s="3"/>
      <c r="C360" s="3"/>
      <c r="D360" s="323"/>
      <c r="E360" s="3"/>
    </row>
    <row r="361" spans="1:5" ht="12.75" x14ac:dyDescent="0.2">
      <c r="A361" s="3"/>
      <c r="B361" s="3"/>
      <c r="C361" s="3"/>
      <c r="D361" s="323"/>
      <c r="E361" s="3"/>
    </row>
    <row r="362" spans="1:5" ht="12.75" x14ac:dyDescent="0.2">
      <c r="A362" s="3"/>
      <c r="B362" s="3"/>
      <c r="C362" s="3"/>
      <c r="D362" s="323"/>
      <c r="E362" s="3"/>
    </row>
    <row r="363" spans="1:5" ht="12.75" x14ac:dyDescent="0.2">
      <c r="A363" s="3"/>
      <c r="B363" s="3"/>
      <c r="C363" s="3"/>
      <c r="D363" s="323"/>
      <c r="E363" s="3"/>
    </row>
    <row r="364" spans="1:5" ht="12.75" x14ac:dyDescent="0.2">
      <c r="A364" s="3"/>
      <c r="B364" s="3"/>
      <c r="C364" s="3"/>
      <c r="D364" s="323"/>
      <c r="E364" s="3"/>
    </row>
    <row r="365" spans="1:5" ht="12.75" x14ac:dyDescent="0.2">
      <c r="A365" s="3"/>
      <c r="B365" s="3"/>
      <c r="C365" s="3"/>
      <c r="D365" s="323"/>
      <c r="E365" s="3"/>
    </row>
    <row r="366" spans="1:5" ht="12.75" x14ac:dyDescent="0.2">
      <c r="A366" s="3"/>
      <c r="B366" s="3"/>
      <c r="C366" s="3"/>
      <c r="D366" s="323"/>
      <c r="E366" s="3"/>
    </row>
    <row r="367" spans="1:5" ht="12.75" x14ac:dyDescent="0.2">
      <c r="A367" s="3"/>
      <c r="B367" s="3"/>
      <c r="C367" s="3"/>
      <c r="D367" s="323"/>
      <c r="E367" s="3"/>
    </row>
    <row r="368" spans="1:5" ht="12.75" x14ac:dyDescent="0.2">
      <c r="A368" s="3"/>
      <c r="B368" s="3"/>
      <c r="C368" s="3"/>
      <c r="D368" s="323"/>
      <c r="E368" s="3"/>
    </row>
    <row r="369" spans="1:5" ht="12.75" x14ac:dyDescent="0.2">
      <c r="A369" s="3"/>
      <c r="B369" s="3"/>
      <c r="C369" s="3"/>
      <c r="D369" s="323"/>
      <c r="E369" s="3"/>
    </row>
    <row r="370" spans="1:5" ht="12.75" x14ac:dyDescent="0.2">
      <c r="A370" s="3"/>
      <c r="B370" s="3"/>
      <c r="C370" s="3"/>
      <c r="D370" s="323"/>
      <c r="E370" s="3"/>
    </row>
    <row r="371" spans="1:5" ht="12.75" x14ac:dyDescent="0.2">
      <c r="A371" s="3"/>
      <c r="B371" s="3"/>
      <c r="C371" s="3"/>
      <c r="D371" s="323"/>
      <c r="E371" s="3"/>
    </row>
    <row r="372" spans="1:5" ht="12.75" x14ac:dyDescent="0.2">
      <c r="A372" s="3"/>
      <c r="B372" s="3"/>
      <c r="C372" s="3"/>
      <c r="D372" s="323"/>
      <c r="E372" s="3"/>
    </row>
    <row r="373" spans="1:5" ht="12.75" x14ac:dyDescent="0.2">
      <c r="A373" s="3"/>
      <c r="B373" s="3"/>
      <c r="C373" s="3"/>
      <c r="D373" s="323"/>
      <c r="E373" s="3"/>
    </row>
    <row r="374" spans="1:5" ht="12.75" x14ac:dyDescent="0.2">
      <c r="A374" s="3"/>
      <c r="B374" s="3"/>
      <c r="C374" s="3"/>
      <c r="D374" s="323"/>
      <c r="E374" s="3"/>
    </row>
    <row r="375" spans="1:5" ht="12.75" x14ac:dyDescent="0.2">
      <c r="A375" s="3"/>
      <c r="B375" s="3"/>
      <c r="C375" s="3"/>
      <c r="D375" s="323"/>
      <c r="E375" s="3"/>
    </row>
    <row r="376" spans="1:5" ht="12.75" x14ac:dyDescent="0.2">
      <c r="A376" s="3"/>
      <c r="B376" s="3"/>
      <c r="C376" s="3"/>
      <c r="D376" s="323"/>
      <c r="E376" s="3"/>
    </row>
    <row r="377" spans="1:5" ht="12.75" x14ac:dyDescent="0.2">
      <c r="A377" s="3"/>
      <c r="B377" s="3"/>
      <c r="C377" s="3"/>
      <c r="D377" s="323"/>
      <c r="E377" s="3"/>
    </row>
    <row r="378" spans="1:5" ht="12.75" x14ac:dyDescent="0.2">
      <c r="A378" s="3"/>
      <c r="B378" s="3"/>
      <c r="C378" s="3"/>
      <c r="D378" s="323"/>
      <c r="E378" s="3"/>
    </row>
    <row r="379" spans="1:5" ht="12.75" x14ac:dyDescent="0.2">
      <c r="A379" s="3"/>
      <c r="B379" s="3"/>
      <c r="C379" s="3"/>
      <c r="D379" s="323"/>
      <c r="E379" s="3"/>
    </row>
    <row r="380" spans="1:5" ht="12.75" x14ac:dyDescent="0.2">
      <c r="A380" s="3"/>
      <c r="B380" s="3"/>
      <c r="C380" s="3"/>
      <c r="D380" s="323"/>
      <c r="E380" s="3"/>
    </row>
    <row r="381" spans="1:5" ht="12.75" x14ac:dyDescent="0.2">
      <c r="A381" s="3"/>
      <c r="B381" s="3"/>
      <c r="C381" s="3"/>
      <c r="D381" s="323"/>
      <c r="E381" s="3"/>
    </row>
    <row r="382" spans="1:5" ht="12.75" x14ac:dyDescent="0.2">
      <c r="A382" s="3"/>
      <c r="B382" s="3"/>
      <c r="C382" s="3"/>
      <c r="D382" s="323"/>
      <c r="E382" s="3"/>
    </row>
    <row r="383" spans="1:5" ht="12.75" x14ac:dyDescent="0.2">
      <c r="A383" s="3"/>
      <c r="B383" s="3"/>
      <c r="C383" s="3"/>
      <c r="D383" s="323"/>
      <c r="E383" s="3"/>
    </row>
    <row r="384" spans="1:5" ht="12.75" x14ac:dyDescent="0.2">
      <c r="A384" s="3"/>
      <c r="B384" s="3"/>
      <c r="C384" s="3"/>
      <c r="D384" s="323"/>
      <c r="E384" s="3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2013-11-26T08:42:35Z</dcterms:created>
  <dcterms:modified xsi:type="dcterms:W3CDTF">2013-12-02T09:16:09Z</dcterms:modified>
</cp:coreProperties>
</file>