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7795" windowHeight="12075"/>
  </bookViews>
  <sheets>
    <sheet name="Arkusz1" sheetId="1" r:id="rId1"/>
  </sheets>
  <externalReferences>
    <externalReference r:id="rId2"/>
  </externalReferences>
  <calcPr calcId="145621"/>
</workbook>
</file>

<file path=xl/calcChain.xml><?xml version="1.0" encoding="utf-8"?>
<calcChain xmlns="http://schemas.openxmlformats.org/spreadsheetml/2006/main">
  <c r="J237" i="1" l="1"/>
  <c r="M237" i="1" s="1"/>
  <c r="I237" i="1"/>
  <c r="F237" i="1"/>
  <c r="E237" i="1"/>
  <c r="J236" i="1"/>
  <c r="F236" i="1"/>
  <c r="E236" i="1"/>
  <c r="J235" i="1"/>
  <c r="F235" i="1"/>
  <c r="E235" i="1"/>
  <c r="M234" i="1"/>
  <c r="J234" i="1"/>
  <c r="F234" i="1"/>
  <c r="E234" i="1"/>
  <c r="J233" i="1"/>
  <c r="F233" i="1"/>
  <c r="E233" i="1"/>
  <c r="J232" i="1"/>
  <c r="F232" i="1"/>
  <c r="E232" i="1"/>
  <c r="J230" i="1"/>
  <c r="M230" i="1" s="1"/>
  <c r="I230" i="1"/>
  <c r="F230" i="1"/>
  <c r="E230" i="1"/>
  <c r="L229" i="1"/>
  <c r="K229" i="1"/>
  <c r="J229" i="1"/>
  <c r="M229" i="1" s="1"/>
  <c r="H229" i="1"/>
  <c r="G229" i="1"/>
  <c r="F229" i="1"/>
  <c r="I229" i="1" s="1"/>
  <c r="E229" i="1"/>
  <c r="J227" i="1"/>
  <c r="M227" i="1" s="1"/>
  <c r="I227" i="1"/>
  <c r="F227" i="1"/>
  <c r="E227" i="1"/>
  <c r="L226" i="1"/>
  <c r="K226" i="1"/>
  <c r="J226" i="1"/>
  <c r="M226" i="1" s="1"/>
  <c r="H226" i="1"/>
  <c r="G226" i="1"/>
  <c r="F226" i="1"/>
  <c r="I226" i="1" s="1"/>
  <c r="N226" i="1" s="1"/>
  <c r="E226" i="1"/>
  <c r="L225" i="1"/>
  <c r="K225" i="1"/>
  <c r="J225" i="1"/>
  <c r="H225" i="1"/>
  <c r="G225" i="1"/>
  <c r="F225" i="1"/>
  <c r="I225" i="1" s="1"/>
  <c r="E225" i="1"/>
  <c r="M223" i="1"/>
  <c r="J223" i="1"/>
  <c r="F223" i="1"/>
  <c r="I223" i="1" s="1"/>
  <c r="N223" i="1" s="1"/>
  <c r="E223" i="1"/>
  <c r="L222" i="1"/>
  <c r="K222" i="1"/>
  <c r="J222" i="1"/>
  <c r="H222" i="1"/>
  <c r="G222" i="1"/>
  <c r="F222" i="1"/>
  <c r="E222" i="1"/>
  <c r="M220" i="1"/>
  <c r="J220" i="1"/>
  <c r="F220" i="1"/>
  <c r="I220" i="1" s="1"/>
  <c r="E220" i="1"/>
  <c r="L219" i="1"/>
  <c r="K219" i="1"/>
  <c r="J219" i="1"/>
  <c r="H219" i="1"/>
  <c r="G219" i="1"/>
  <c r="F219" i="1"/>
  <c r="E219" i="1"/>
  <c r="M217" i="1"/>
  <c r="J217" i="1"/>
  <c r="F217" i="1"/>
  <c r="I217" i="1" s="1"/>
  <c r="E217" i="1"/>
  <c r="L216" i="1"/>
  <c r="K216" i="1"/>
  <c r="J216" i="1"/>
  <c r="H216" i="1"/>
  <c r="G216" i="1"/>
  <c r="F216" i="1"/>
  <c r="I216" i="1" s="1"/>
  <c r="E216" i="1"/>
  <c r="M214" i="1"/>
  <c r="M236" i="1" s="1"/>
  <c r="J214" i="1"/>
  <c r="F214" i="1"/>
  <c r="I214" i="1" s="1"/>
  <c r="N214" i="1" s="1"/>
  <c r="E214" i="1"/>
  <c r="J213" i="1"/>
  <c r="M213" i="1" s="1"/>
  <c r="I213" i="1"/>
  <c r="N213" i="1" s="1"/>
  <c r="F213" i="1"/>
  <c r="E213" i="1"/>
  <c r="M212" i="1"/>
  <c r="N212" i="1" s="1"/>
  <c r="J212" i="1"/>
  <c r="F212" i="1"/>
  <c r="I212" i="1" s="1"/>
  <c r="E212" i="1"/>
  <c r="L211" i="1"/>
  <c r="K211" i="1"/>
  <c r="J211" i="1"/>
  <c r="H211" i="1"/>
  <c r="H210" i="1" s="1"/>
  <c r="G211" i="1"/>
  <c r="F211" i="1"/>
  <c r="E211" i="1"/>
  <c r="J210" i="1"/>
  <c r="F210" i="1"/>
  <c r="E210" i="1"/>
  <c r="J208" i="1"/>
  <c r="M208" i="1" s="1"/>
  <c r="I208" i="1"/>
  <c r="F208" i="1"/>
  <c r="E208" i="1"/>
  <c r="L205" i="1"/>
  <c r="K205" i="1"/>
  <c r="J205" i="1"/>
  <c r="M205" i="1" s="1"/>
  <c r="H205" i="1"/>
  <c r="G205" i="1"/>
  <c r="F205" i="1"/>
  <c r="I205" i="1" s="1"/>
  <c r="N205" i="1" s="1"/>
  <c r="E205" i="1"/>
  <c r="J203" i="1"/>
  <c r="M203" i="1" s="1"/>
  <c r="I203" i="1"/>
  <c r="N203" i="1" s="1"/>
  <c r="F203" i="1"/>
  <c r="E203" i="1"/>
  <c r="M202" i="1"/>
  <c r="N202" i="1" s="1"/>
  <c r="J202" i="1"/>
  <c r="F202" i="1"/>
  <c r="I202" i="1" s="1"/>
  <c r="E202" i="1"/>
  <c r="J200" i="1"/>
  <c r="M200" i="1" s="1"/>
  <c r="H200" i="1"/>
  <c r="G200" i="1"/>
  <c r="F200" i="1"/>
  <c r="I200" i="1" s="1"/>
  <c r="E200" i="1"/>
  <c r="J198" i="1"/>
  <c r="M198" i="1" s="1"/>
  <c r="I198" i="1"/>
  <c r="F198" i="1"/>
  <c r="E198" i="1"/>
  <c r="M196" i="1"/>
  <c r="J196" i="1"/>
  <c r="F196" i="1"/>
  <c r="I196" i="1" s="1"/>
  <c r="E196" i="1"/>
  <c r="L195" i="1"/>
  <c r="L194" i="1" s="1"/>
  <c r="K195" i="1"/>
  <c r="K194" i="1" s="1"/>
  <c r="J195" i="1"/>
  <c r="H195" i="1"/>
  <c r="H194" i="1" s="1"/>
  <c r="G195" i="1"/>
  <c r="G194" i="1" s="1"/>
  <c r="I194" i="1" s="1"/>
  <c r="F195" i="1"/>
  <c r="E195" i="1"/>
  <c r="J194" i="1"/>
  <c r="M194" i="1" s="1"/>
  <c r="F194" i="1"/>
  <c r="E194" i="1"/>
  <c r="J192" i="1"/>
  <c r="M192" i="1" s="1"/>
  <c r="I192" i="1"/>
  <c r="F192" i="1"/>
  <c r="E192" i="1"/>
  <c r="N191" i="1"/>
  <c r="M191" i="1"/>
  <c r="J191" i="1"/>
  <c r="F191" i="1"/>
  <c r="I191" i="1" s="1"/>
  <c r="I236" i="1" s="1"/>
  <c r="E191" i="1"/>
  <c r="J190" i="1"/>
  <c r="M190" i="1" s="1"/>
  <c r="H190" i="1"/>
  <c r="G190" i="1"/>
  <c r="F190" i="1"/>
  <c r="I190" i="1" s="1"/>
  <c r="N190" i="1" s="1"/>
  <c r="E190" i="1"/>
  <c r="J189" i="1"/>
  <c r="M189" i="1" s="1"/>
  <c r="H189" i="1"/>
  <c r="G189" i="1"/>
  <c r="F189" i="1"/>
  <c r="I189" i="1" s="1"/>
  <c r="N189" i="1" s="1"/>
  <c r="E189" i="1"/>
  <c r="J187" i="1"/>
  <c r="M187" i="1" s="1"/>
  <c r="I187" i="1"/>
  <c r="F187" i="1"/>
  <c r="E187" i="1"/>
  <c r="M185" i="1"/>
  <c r="J185" i="1"/>
  <c r="F185" i="1"/>
  <c r="I185" i="1" s="1"/>
  <c r="N185" i="1" s="1"/>
  <c r="E185" i="1"/>
  <c r="J182" i="1"/>
  <c r="M182" i="1" s="1"/>
  <c r="I182" i="1"/>
  <c r="N182" i="1" s="1"/>
  <c r="F182" i="1"/>
  <c r="E182" i="1"/>
  <c r="M181" i="1"/>
  <c r="J181" i="1"/>
  <c r="H181" i="1"/>
  <c r="G181" i="1"/>
  <c r="F181" i="1"/>
  <c r="I181" i="1" s="1"/>
  <c r="N181" i="1" s="1"/>
  <c r="E181" i="1"/>
  <c r="M179" i="1"/>
  <c r="J179" i="1"/>
  <c r="F179" i="1"/>
  <c r="I179" i="1" s="1"/>
  <c r="N179" i="1" s="1"/>
  <c r="E179" i="1"/>
  <c r="L178" i="1"/>
  <c r="K178" i="1"/>
  <c r="J178" i="1"/>
  <c r="M178" i="1" s="1"/>
  <c r="H178" i="1"/>
  <c r="G178" i="1"/>
  <c r="F178" i="1"/>
  <c r="I178" i="1" s="1"/>
  <c r="E178" i="1"/>
  <c r="M176" i="1"/>
  <c r="J176" i="1"/>
  <c r="F176" i="1"/>
  <c r="I176" i="1" s="1"/>
  <c r="N176" i="1" s="1"/>
  <c r="E176" i="1"/>
  <c r="L174" i="1"/>
  <c r="K174" i="1"/>
  <c r="J174" i="1"/>
  <c r="H174" i="1"/>
  <c r="G174" i="1"/>
  <c r="F174" i="1"/>
  <c r="I174" i="1" s="1"/>
  <c r="E174" i="1"/>
  <c r="M172" i="1"/>
  <c r="J172" i="1"/>
  <c r="F172" i="1"/>
  <c r="I172" i="1" s="1"/>
  <c r="N172" i="1" s="1"/>
  <c r="E172" i="1"/>
  <c r="L170" i="1"/>
  <c r="K170" i="1"/>
  <c r="J170" i="1"/>
  <c r="H170" i="1"/>
  <c r="G170" i="1"/>
  <c r="F170" i="1"/>
  <c r="I170" i="1" s="1"/>
  <c r="E170" i="1"/>
  <c r="M168" i="1"/>
  <c r="J168" i="1"/>
  <c r="F168" i="1"/>
  <c r="I168" i="1" s="1"/>
  <c r="N168" i="1" s="1"/>
  <c r="E168" i="1"/>
  <c r="L166" i="1"/>
  <c r="K166" i="1"/>
  <c r="J166" i="1"/>
  <c r="M166" i="1" s="1"/>
  <c r="H166" i="1"/>
  <c r="G166" i="1"/>
  <c r="F166" i="1"/>
  <c r="I166" i="1" s="1"/>
  <c r="E166" i="1"/>
  <c r="M164" i="1"/>
  <c r="J164" i="1"/>
  <c r="F164" i="1"/>
  <c r="I164" i="1" s="1"/>
  <c r="N164" i="1" s="1"/>
  <c r="E164" i="1"/>
  <c r="J162" i="1"/>
  <c r="M162" i="1" s="1"/>
  <c r="I162" i="1"/>
  <c r="N162" i="1" s="1"/>
  <c r="F162" i="1"/>
  <c r="E162" i="1"/>
  <c r="M159" i="1"/>
  <c r="L159" i="1"/>
  <c r="K159" i="1"/>
  <c r="J159" i="1"/>
  <c r="I159" i="1"/>
  <c r="N159" i="1" s="1"/>
  <c r="H159" i="1"/>
  <c r="G159" i="1"/>
  <c r="F159" i="1"/>
  <c r="E159" i="1"/>
  <c r="J156" i="1"/>
  <c r="M156" i="1" s="1"/>
  <c r="I156" i="1"/>
  <c r="F156" i="1"/>
  <c r="E156" i="1"/>
  <c r="M155" i="1"/>
  <c r="J155" i="1"/>
  <c r="F155" i="1"/>
  <c r="I155" i="1" s="1"/>
  <c r="N155" i="1" s="1"/>
  <c r="E155" i="1"/>
  <c r="L152" i="1"/>
  <c r="L150" i="1" s="1"/>
  <c r="K152" i="1"/>
  <c r="J152" i="1"/>
  <c r="M152" i="1" s="1"/>
  <c r="H152" i="1"/>
  <c r="H150" i="1" s="1"/>
  <c r="G152" i="1"/>
  <c r="G150" i="1" s="1"/>
  <c r="F152" i="1"/>
  <c r="E152" i="1"/>
  <c r="J150" i="1"/>
  <c r="I150" i="1"/>
  <c r="F150" i="1"/>
  <c r="E150" i="1"/>
  <c r="F149" i="1"/>
  <c r="E149" i="1"/>
  <c r="M148" i="1"/>
  <c r="J148" i="1"/>
  <c r="F148" i="1"/>
  <c r="I148" i="1" s="1"/>
  <c r="N148" i="1" s="1"/>
  <c r="E148" i="1"/>
  <c r="L147" i="1"/>
  <c r="K147" i="1"/>
  <c r="J147" i="1"/>
  <c r="M147" i="1" s="1"/>
  <c r="H147" i="1"/>
  <c r="G147" i="1"/>
  <c r="F147" i="1"/>
  <c r="E147" i="1"/>
  <c r="M145" i="1"/>
  <c r="J145" i="1"/>
  <c r="F145" i="1"/>
  <c r="I145" i="1" s="1"/>
  <c r="N145" i="1" s="1"/>
  <c r="E145" i="1"/>
  <c r="J144" i="1"/>
  <c r="M144" i="1" s="1"/>
  <c r="I144" i="1"/>
  <c r="F144" i="1"/>
  <c r="E144" i="1"/>
  <c r="L143" i="1"/>
  <c r="K143" i="1"/>
  <c r="J143" i="1"/>
  <c r="M143" i="1" s="1"/>
  <c r="H143" i="1"/>
  <c r="G143" i="1"/>
  <c r="F143" i="1"/>
  <c r="I143" i="1" s="1"/>
  <c r="E143" i="1"/>
  <c r="J141" i="1"/>
  <c r="M141" i="1" s="1"/>
  <c r="I141" i="1"/>
  <c r="F141" i="1"/>
  <c r="E141" i="1"/>
  <c r="L140" i="1"/>
  <c r="K140" i="1"/>
  <c r="J140" i="1"/>
  <c r="M140" i="1" s="1"/>
  <c r="H140" i="1"/>
  <c r="G140" i="1"/>
  <c r="F140" i="1"/>
  <c r="I140" i="1" s="1"/>
  <c r="N140" i="1" s="1"/>
  <c r="E140" i="1"/>
  <c r="J138" i="1"/>
  <c r="M138" i="1" s="1"/>
  <c r="I138" i="1"/>
  <c r="F138" i="1"/>
  <c r="E138" i="1"/>
  <c r="M136" i="1"/>
  <c r="J136" i="1"/>
  <c r="F136" i="1"/>
  <c r="I136" i="1" s="1"/>
  <c r="N136" i="1" s="1"/>
  <c r="E136" i="1"/>
  <c r="J135" i="1"/>
  <c r="M135" i="1" s="1"/>
  <c r="I135" i="1"/>
  <c r="N135" i="1" s="1"/>
  <c r="F135" i="1"/>
  <c r="E135" i="1"/>
  <c r="M134" i="1"/>
  <c r="L134" i="1"/>
  <c r="K134" i="1"/>
  <c r="J134" i="1"/>
  <c r="I134" i="1"/>
  <c r="N134" i="1" s="1"/>
  <c r="H134" i="1"/>
  <c r="G134" i="1"/>
  <c r="F134" i="1"/>
  <c r="E134" i="1"/>
  <c r="N132" i="1"/>
  <c r="J132" i="1"/>
  <c r="M132" i="1" s="1"/>
  <c r="F132" i="1"/>
  <c r="I132" i="1" s="1"/>
  <c r="E132" i="1"/>
  <c r="L129" i="1"/>
  <c r="K129" i="1"/>
  <c r="J129" i="1"/>
  <c r="H129" i="1"/>
  <c r="G129" i="1"/>
  <c r="F129" i="1"/>
  <c r="E129" i="1"/>
  <c r="L128" i="1"/>
  <c r="K128" i="1"/>
  <c r="J128" i="1"/>
  <c r="H128" i="1"/>
  <c r="G128" i="1"/>
  <c r="F128" i="1"/>
  <c r="E128" i="1"/>
  <c r="M126" i="1"/>
  <c r="N126" i="1" s="1"/>
  <c r="J126" i="1"/>
  <c r="F126" i="1"/>
  <c r="I126" i="1" s="1"/>
  <c r="E126" i="1"/>
  <c r="L125" i="1"/>
  <c r="K125" i="1"/>
  <c r="J125" i="1"/>
  <c r="M125" i="1" s="1"/>
  <c r="H125" i="1"/>
  <c r="G125" i="1"/>
  <c r="F125" i="1"/>
  <c r="E125" i="1"/>
  <c r="N123" i="1"/>
  <c r="M123" i="1"/>
  <c r="J123" i="1"/>
  <c r="F123" i="1"/>
  <c r="I123" i="1" s="1"/>
  <c r="E123" i="1"/>
  <c r="L122" i="1"/>
  <c r="K122" i="1"/>
  <c r="J122" i="1"/>
  <c r="M122" i="1" s="1"/>
  <c r="H122" i="1"/>
  <c r="G122" i="1"/>
  <c r="F122" i="1"/>
  <c r="I122" i="1" s="1"/>
  <c r="E122" i="1"/>
  <c r="J120" i="1"/>
  <c r="M120" i="1" s="1"/>
  <c r="F120" i="1"/>
  <c r="I120" i="1" s="1"/>
  <c r="E120" i="1"/>
  <c r="L119" i="1"/>
  <c r="K119" i="1"/>
  <c r="J119" i="1"/>
  <c r="H119" i="1"/>
  <c r="G119" i="1"/>
  <c r="F119" i="1"/>
  <c r="I119" i="1" s="1"/>
  <c r="E119" i="1"/>
  <c r="M117" i="1"/>
  <c r="J117" i="1"/>
  <c r="F117" i="1"/>
  <c r="I117" i="1" s="1"/>
  <c r="N117" i="1" s="1"/>
  <c r="E117" i="1"/>
  <c r="L116" i="1"/>
  <c r="L115" i="1" s="1"/>
  <c r="K116" i="1"/>
  <c r="K115" i="1" s="1"/>
  <c r="J116" i="1"/>
  <c r="H116" i="1"/>
  <c r="G116" i="1"/>
  <c r="G115" i="1" s="1"/>
  <c r="F116" i="1"/>
  <c r="I116" i="1" s="1"/>
  <c r="E116" i="1"/>
  <c r="J115" i="1"/>
  <c r="M115" i="1" s="1"/>
  <c r="F115" i="1"/>
  <c r="E115" i="1"/>
  <c r="J113" i="1"/>
  <c r="M113" i="1" s="1"/>
  <c r="I113" i="1"/>
  <c r="F113" i="1"/>
  <c r="E113" i="1"/>
  <c r="N112" i="1"/>
  <c r="M112" i="1"/>
  <c r="J112" i="1"/>
  <c r="F112" i="1"/>
  <c r="I112" i="1" s="1"/>
  <c r="E112" i="1"/>
  <c r="L111" i="1"/>
  <c r="K111" i="1"/>
  <c r="J111" i="1"/>
  <c r="M111" i="1" s="1"/>
  <c r="H111" i="1"/>
  <c r="G111" i="1"/>
  <c r="F111" i="1"/>
  <c r="E111" i="1"/>
  <c r="N109" i="1"/>
  <c r="M109" i="1"/>
  <c r="J109" i="1"/>
  <c r="F109" i="1"/>
  <c r="I109" i="1" s="1"/>
  <c r="E109" i="1"/>
  <c r="J107" i="1"/>
  <c r="M107" i="1" s="1"/>
  <c r="I107" i="1"/>
  <c r="F107" i="1"/>
  <c r="E107" i="1"/>
  <c r="M106" i="1"/>
  <c r="J106" i="1"/>
  <c r="F106" i="1"/>
  <c r="I106" i="1" s="1"/>
  <c r="N106" i="1" s="1"/>
  <c r="E106" i="1"/>
  <c r="J105" i="1"/>
  <c r="M105" i="1" s="1"/>
  <c r="I105" i="1"/>
  <c r="N105" i="1" s="1"/>
  <c r="F105" i="1"/>
  <c r="E105" i="1"/>
  <c r="M104" i="1"/>
  <c r="L104" i="1"/>
  <c r="K104" i="1"/>
  <c r="J104" i="1"/>
  <c r="I104" i="1"/>
  <c r="N104" i="1" s="1"/>
  <c r="H104" i="1"/>
  <c r="G104" i="1"/>
  <c r="F104" i="1"/>
  <c r="E104" i="1"/>
  <c r="J101" i="1"/>
  <c r="M101" i="1" s="1"/>
  <c r="I101" i="1"/>
  <c r="F101" i="1"/>
  <c r="E101" i="1"/>
  <c r="N100" i="1"/>
  <c r="M100" i="1"/>
  <c r="J100" i="1"/>
  <c r="F100" i="1"/>
  <c r="I100" i="1" s="1"/>
  <c r="E100" i="1"/>
  <c r="J99" i="1"/>
  <c r="M99" i="1" s="1"/>
  <c r="I99" i="1"/>
  <c r="F99" i="1"/>
  <c r="E99" i="1"/>
  <c r="M98" i="1"/>
  <c r="J98" i="1"/>
  <c r="F98" i="1"/>
  <c r="I98" i="1" s="1"/>
  <c r="N98" i="1" s="1"/>
  <c r="E98" i="1"/>
  <c r="J97" i="1"/>
  <c r="M97" i="1" s="1"/>
  <c r="I97" i="1"/>
  <c r="N97" i="1" s="1"/>
  <c r="F97" i="1"/>
  <c r="E97" i="1"/>
  <c r="M96" i="1"/>
  <c r="J96" i="1"/>
  <c r="F96" i="1"/>
  <c r="I96" i="1" s="1"/>
  <c r="N96" i="1" s="1"/>
  <c r="E96" i="1"/>
  <c r="J95" i="1"/>
  <c r="M95" i="1" s="1"/>
  <c r="I95" i="1"/>
  <c r="N95" i="1" s="1"/>
  <c r="F95" i="1"/>
  <c r="E95" i="1"/>
  <c r="M94" i="1"/>
  <c r="N94" i="1" s="1"/>
  <c r="J94" i="1"/>
  <c r="F94" i="1"/>
  <c r="I94" i="1" s="1"/>
  <c r="E94" i="1"/>
  <c r="J93" i="1"/>
  <c r="M93" i="1" s="1"/>
  <c r="I93" i="1"/>
  <c r="F93" i="1"/>
  <c r="E93" i="1"/>
  <c r="L92" i="1"/>
  <c r="K92" i="1"/>
  <c r="J92" i="1"/>
  <c r="M92" i="1" s="1"/>
  <c r="H92" i="1"/>
  <c r="G92" i="1"/>
  <c r="F92" i="1"/>
  <c r="I92" i="1" s="1"/>
  <c r="N92" i="1" s="1"/>
  <c r="E92" i="1"/>
  <c r="J87" i="1"/>
  <c r="M87" i="1" s="1"/>
  <c r="I87" i="1"/>
  <c r="N87" i="1" s="1"/>
  <c r="F87" i="1"/>
  <c r="E87" i="1"/>
  <c r="M86" i="1"/>
  <c r="J86" i="1"/>
  <c r="F86" i="1"/>
  <c r="I86" i="1" s="1"/>
  <c r="N86" i="1" s="1"/>
  <c r="E86" i="1"/>
  <c r="J85" i="1"/>
  <c r="M85" i="1" s="1"/>
  <c r="I85" i="1"/>
  <c r="N85" i="1" s="1"/>
  <c r="F85" i="1"/>
  <c r="E85" i="1"/>
  <c r="M84" i="1"/>
  <c r="N84" i="1" s="1"/>
  <c r="J84" i="1"/>
  <c r="F84" i="1"/>
  <c r="I84" i="1" s="1"/>
  <c r="E84" i="1"/>
  <c r="J83" i="1"/>
  <c r="M83" i="1" s="1"/>
  <c r="I83" i="1"/>
  <c r="F83" i="1"/>
  <c r="E83" i="1"/>
  <c r="N82" i="1"/>
  <c r="M82" i="1"/>
  <c r="J82" i="1"/>
  <c r="F82" i="1"/>
  <c r="I82" i="1" s="1"/>
  <c r="E82" i="1"/>
  <c r="J81" i="1"/>
  <c r="M81" i="1" s="1"/>
  <c r="I81" i="1"/>
  <c r="F81" i="1"/>
  <c r="E81" i="1"/>
  <c r="L80" i="1"/>
  <c r="K80" i="1"/>
  <c r="J80" i="1"/>
  <c r="M80" i="1" s="1"/>
  <c r="H80" i="1"/>
  <c r="G80" i="1"/>
  <c r="F80" i="1"/>
  <c r="I80" i="1" s="1"/>
  <c r="N80" i="1" s="1"/>
  <c r="E80" i="1"/>
  <c r="J76" i="1"/>
  <c r="M76" i="1" s="1"/>
  <c r="I76" i="1"/>
  <c r="N76" i="1" s="1"/>
  <c r="F76" i="1"/>
  <c r="E76" i="1"/>
  <c r="M75" i="1"/>
  <c r="N75" i="1" s="1"/>
  <c r="J75" i="1"/>
  <c r="F75" i="1"/>
  <c r="I75" i="1" s="1"/>
  <c r="E75" i="1"/>
  <c r="L73" i="1"/>
  <c r="L72" i="1" s="1"/>
  <c r="K73" i="1"/>
  <c r="K72" i="1" s="1"/>
  <c r="J73" i="1"/>
  <c r="H73" i="1"/>
  <c r="G73" i="1"/>
  <c r="G72" i="1" s="1"/>
  <c r="F73" i="1"/>
  <c r="E73" i="1"/>
  <c r="M72" i="1"/>
  <c r="J72" i="1"/>
  <c r="F72" i="1"/>
  <c r="E72" i="1"/>
  <c r="J68" i="1"/>
  <c r="M68" i="1" s="1"/>
  <c r="I68" i="1"/>
  <c r="F68" i="1"/>
  <c r="E68" i="1"/>
  <c r="M67" i="1"/>
  <c r="J67" i="1"/>
  <c r="F67" i="1"/>
  <c r="I67" i="1" s="1"/>
  <c r="N67" i="1" s="1"/>
  <c r="E67" i="1"/>
  <c r="K66" i="1"/>
  <c r="K65" i="1" s="1"/>
  <c r="J66" i="1"/>
  <c r="M66" i="1" s="1"/>
  <c r="F66" i="1"/>
  <c r="I66" i="1" s="1"/>
  <c r="N66" i="1" s="1"/>
  <c r="E66" i="1"/>
  <c r="J65" i="1"/>
  <c r="M65" i="1" s="1"/>
  <c r="N65" i="1" s="1"/>
  <c r="F65" i="1"/>
  <c r="E65" i="1"/>
  <c r="J63" i="1"/>
  <c r="M63" i="1" s="1"/>
  <c r="F63" i="1"/>
  <c r="I63" i="1" s="1"/>
  <c r="E63" i="1"/>
  <c r="L60" i="1"/>
  <c r="K60" i="1"/>
  <c r="K58" i="1" s="1"/>
  <c r="M58" i="1" s="1"/>
  <c r="J60" i="1"/>
  <c r="H60" i="1"/>
  <c r="G60" i="1"/>
  <c r="G58" i="1" s="1"/>
  <c r="I58" i="1" s="1"/>
  <c r="N58" i="1" s="1"/>
  <c r="F60" i="1"/>
  <c r="I60" i="1" s="1"/>
  <c r="E60" i="1"/>
  <c r="L58" i="1"/>
  <c r="J58" i="1"/>
  <c r="H58" i="1"/>
  <c r="F58" i="1"/>
  <c r="E58" i="1"/>
  <c r="J55" i="1"/>
  <c r="M55" i="1" s="1"/>
  <c r="F55" i="1"/>
  <c r="I55" i="1" s="1"/>
  <c r="N55" i="1" s="1"/>
  <c r="E55" i="1"/>
  <c r="J54" i="1"/>
  <c r="M54" i="1" s="1"/>
  <c r="F54" i="1"/>
  <c r="I54" i="1" s="1"/>
  <c r="E54" i="1"/>
  <c r="J51" i="1"/>
  <c r="M51" i="1" s="1"/>
  <c r="I51" i="1"/>
  <c r="N51" i="1" s="1"/>
  <c r="F51" i="1"/>
  <c r="E51" i="1"/>
  <c r="L50" i="1"/>
  <c r="M50" i="1" s="1"/>
  <c r="K50" i="1"/>
  <c r="J50" i="1"/>
  <c r="H50" i="1"/>
  <c r="I50" i="1" s="1"/>
  <c r="N50" i="1" s="1"/>
  <c r="G50" i="1"/>
  <c r="F50" i="1"/>
  <c r="E50" i="1"/>
  <c r="J48" i="1"/>
  <c r="M48" i="1" s="1"/>
  <c r="F48" i="1"/>
  <c r="I48" i="1" s="1"/>
  <c r="E48" i="1"/>
  <c r="M45" i="1"/>
  <c r="L45" i="1"/>
  <c r="K45" i="1"/>
  <c r="J45" i="1"/>
  <c r="I45" i="1"/>
  <c r="N45" i="1" s="1"/>
  <c r="H45" i="1"/>
  <c r="G45" i="1"/>
  <c r="F45" i="1"/>
  <c r="E45" i="1"/>
  <c r="K44" i="1"/>
  <c r="J44" i="1"/>
  <c r="G44" i="1"/>
  <c r="F44" i="1"/>
  <c r="E44" i="1"/>
  <c r="M42" i="1"/>
  <c r="J42" i="1"/>
  <c r="F42" i="1"/>
  <c r="I42" i="1" s="1"/>
  <c r="E42" i="1"/>
  <c r="J41" i="1"/>
  <c r="M41" i="1" s="1"/>
  <c r="F41" i="1"/>
  <c r="I41" i="1" s="1"/>
  <c r="N41" i="1" s="1"/>
  <c r="E41" i="1"/>
  <c r="M39" i="1"/>
  <c r="J39" i="1"/>
  <c r="F39" i="1"/>
  <c r="I39" i="1" s="1"/>
  <c r="N39" i="1" s="1"/>
  <c r="E39" i="1"/>
  <c r="J37" i="1"/>
  <c r="M37" i="1" s="1"/>
  <c r="F37" i="1"/>
  <c r="I37" i="1" s="1"/>
  <c r="N37" i="1" s="1"/>
  <c r="E37" i="1"/>
  <c r="J34" i="1"/>
  <c r="M34" i="1" s="1"/>
  <c r="I34" i="1"/>
  <c r="F34" i="1"/>
  <c r="E34" i="1"/>
  <c r="L33" i="1"/>
  <c r="K33" i="1"/>
  <c r="K32" i="1" s="1"/>
  <c r="M32" i="1" s="1"/>
  <c r="J33" i="1"/>
  <c r="M33" i="1" s="1"/>
  <c r="H33" i="1"/>
  <c r="G33" i="1"/>
  <c r="G32" i="1" s="1"/>
  <c r="I32" i="1" s="1"/>
  <c r="N32" i="1" s="1"/>
  <c r="F33" i="1"/>
  <c r="I33" i="1" s="1"/>
  <c r="N33" i="1" s="1"/>
  <c r="E33" i="1"/>
  <c r="L32" i="1"/>
  <c r="J32" i="1"/>
  <c r="H32" i="1"/>
  <c r="F32" i="1"/>
  <c r="E32" i="1"/>
  <c r="M30" i="1"/>
  <c r="J30" i="1"/>
  <c r="F30" i="1"/>
  <c r="I30" i="1" s="1"/>
  <c r="N30" i="1" s="1"/>
  <c r="E30" i="1"/>
  <c r="L27" i="1"/>
  <c r="L26" i="1" s="1"/>
  <c r="K27" i="1"/>
  <c r="J27" i="1"/>
  <c r="H27" i="1"/>
  <c r="I27" i="1" s="1"/>
  <c r="G27" i="1"/>
  <c r="F27" i="1"/>
  <c r="E27" i="1"/>
  <c r="K26" i="1"/>
  <c r="J26" i="1"/>
  <c r="M26" i="1" s="1"/>
  <c r="G26" i="1"/>
  <c r="F26" i="1"/>
  <c r="E26" i="1"/>
  <c r="J24" i="1"/>
  <c r="M24" i="1" s="1"/>
  <c r="I24" i="1"/>
  <c r="F24" i="1"/>
  <c r="E24" i="1"/>
  <c r="M21" i="1"/>
  <c r="J21" i="1"/>
  <c r="H21" i="1"/>
  <c r="I21" i="1" s="1"/>
  <c r="N21" i="1" s="1"/>
  <c r="G21" i="1"/>
  <c r="F21" i="1"/>
  <c r="E21" i="1"/>
  <c r="M19" i="1"/>
  <c r="J19" i="1"/>
  <c r="F19" i="1"/>
  <c r="I19" i="1" s="1"/>
  <c r="N19" i="1" s="1"/>
  <c r="E19" i="1"/>
  <c r="L18" i="1"/>
  <c r="M18" i="1" s="1"/>
  <c r="K18" i="1"/>
  <c r="J18" i="1"/>
  <c r="H18" i="1"/>
  <c r="I18" i="1" s="1"/>
  <c r="N18" i="1" s="1"/>
  <c r="G18" i="1"/>
  <c r="F18" i="1"/>
  <c r="E18" i="1"/>
  <c r="M16" i="1"/>
  <c r="J16" i="1"/>
  <c r="F16" i="1"/>
  <c r="I16" i="1" s="1"/>
  <c r="N16" i="1" s="1"/>
  <c r="E16" i="1"/>
  <c r="J15" i="1"/>
  <c r="M15" i="1" s="1"/>
  <c r="I15" i="1"/>
  <c r="F15" i="1"/>
  <c r="E15" i="1"/>
  <c r="L12" i="1"/>
  <c r="K12" i="1"/>
  <c r="K11" i="1" s="1"/>
  <c r="M11" i="1" s="1"/>
  <c r="J12" i="1"/>
  <c r="M12" i="1" s="1"/>
  <c r="H12" i="1"/>
  <c r="G12" i="1"/>
  <c r="G11" i="1" s="1"/>
  <c r="I11" i="1" s="1"/>
  <c r="N11" i="1" s="1"/>
  <c r="F12" i="1"/>
  <c r="I12" i="1" s="1"/>
  <c r="E12" i="1"/>
  <c r="L11" i="1"/>
  <c r="J11" i="1"/>
  <c r="H11" i="1"/>
  <c r="F11" i="1"/>
  <c r="E11" i="1"/>
  <c r="N12" i="1" l="1"/>
  <c r="N15" i="1"/>
  <c r="I233" i="1"/>
  <c r="N233" i="1" s="1"/>
  <c r="N48" i="1"/>
  <c r="N236" i="1"/>
  <c r="N229" i="1"/>
  <c r="N24" i="1"/>
  <c r="N34" i="1"/>
  <c r="N216" i="1"/>
  <c r="M27" i="1"/>
  <c r="N27" i="1" s="1"/>
  <c r="H72" i="1"/>
  <c r="I72" i="1" s="1"/>
  <c r="N72" i="1" s="1"/>
  <c r="N143" i="1"/>
  <c r="N166" i="1"/>
  <c r="G210" i="1"/>
  <c r="L210" i="1"/>
  <c r="H26" i="1"/>
  <c r="H232" i="1" s="1"/>
  <c r="N42" i="1"/>
  <c r="H44" i="1"/>
  <c r="I44" i="1" s="1"/>
  <c r="N44" i="1" s="1"/>
  <c r="L44" i="1"/>
  <c r="M44" i="1" s="1"/>
  <c r="N68" i="1"/>
  <c r="M73" i="1"/>
  <c r="N81" i="1"/>
  <c r="N99" i="1"/>
  <c r="N107" i="1"/>
  <c r="I111" i="1"/>
  <c r="N111" i="1" s="1"/>
  <c r="H115" i="1"/>
  <c r="I115" i="1" s="1"/>
  <c r="N115" i="1" s="1"/>
  <c r="N122" i="1"/>
  <c r="M129" i="1"/>
  <c r="N141" i="1"/>
  <c r="M174" i="1"/>
  <c r="N178" i="1"/>
  <c r="N196" i="1"/>
  <c r="N200" i="1"/>
  <c r="N220" i="1"/>
  <c r="I222" i="1"/>
  <c r="N222" i="1" s="1"/>
  <c r="N230" i="1"/>
  <c r="N237" i="1"/>
  <c r="N54" i="1"/>
  <c r="N63" i="1"/>
  <c r="N170" i="1"/>
  <c r="N194" i="1"/>
  <c r="G232" i="1"/>
  <c r="M235" i="1"/>
  <c r="M233" i="1"/>
  <c r="I234" i="1"/>
  <c r="N234" i="1" s="1"/>
  <c r="M60" i="1"/>
  <c r="N60" i="1" s="1"/>
  <c r="I73" i="1"/>
  <c r="N73" i="1" s="1"/>
  <c r="N83" i="1"/>
  <c r="N93" i="1"/>
  <c r="N101" i="1"/>
  <c r="N113" i="1"/>
  <c r="M116" i="1"/>
  <c r="N116" i="1" s="1"/>
  <c r="N120" i="1"/>
  <c r="I129" i="1"/>
  <c r="N129" i="1" s="1"/>
  <c r="M170" i="1"/>
  <c r="N174" i="1"/>
  <c r="I195" i="1"/>
  <c r="N195" i="1" s="1"/>
  <c r="N198" i="1"/>
  <c r="I235" i="1"/>
  <c r="N235" i="1" s="1"/>
  <c r="I210" i="1"/>
  <c r="N217" i="1"/>
  <c r="I219" i="1"/>
  <c r="I125" i="1"/>
  <c r="N125" i="1" s="1"/>
  <c r="M128" i="1"/>
  <c r="N138" i="1"/>
  <c r="N144" i="1"/>
  <c r="I147" i="1"/>
  <c r="N147" i="1" s="1"/>
  <c r="I152" i="1"/>
  <c r="N152" i="1" s="1"/>
  <c r="K150" i="1"/>
  <c r="M150" i="1" s="1"/>
  <c r="N150" i="1" s="1"/>
  <c r="N187" i="1"/>
  <c r="N208" i="1"/>
  <c r="M211" i="1"/>
  <c r="N227" i="1"/>
  <c r="M119" i="1"/>
  <c r="N119" i="1" s="1"/>
  <c r="I128" i="1"/>
  <c r="N156" i="1"/>
  <c r="N192" i="1"/>
  <c r="M195" i="1"/>
  <c r="I211" i="1"/>
  <c r="K210" i="1"/>
  <c r="M216" i="1"/>
  <c r="M219" i="1"/>
  <c r="M222" i="1"/>
  <c r="M225" i="1"/>
  <c r="N225" i="1" s="1"/>
  <c r="N211" i="1" l="1"/>
  <c r="N128" i="1"/>
  <c r="L232" i="1"/>
  <c r="I26" i="1"/>
  <c r="N26" i="1" s="1"/>
  <c r="K232" i="1"/>
  <c r="M232" i="1" s="1"/>
  <c r="M210" i="1"/>
  <c r="N210" i="1" s="1"/>
  <c r="N219" i="1"/>
  <c r="I232" i="1"/>
  <c r="N232" i="1" l="1"/>
</calcChain>
</file>

<file path=xl/sharedStrings.xml><?xml version="1.0" encoding="utf-8"?>
<sst xmlns="http://schemas.openxmlformats.org/spreadsheetml/2006/main" count="269" uniqueCount="188">
  <si>
    <t>Załącznik nr 1 do</t>
  </si>
  <si>
    <t>zarządzenia Nr 182 Wójta Gminy Zaniemyśl</t>
  </si>
  <si>
    <t>z dnia 29.10.2013r.</t>
  </si>
  <si>
    <t>w sprawie zmian w budżecie Gminy Zaniemyśl na rok 2013</t>
  </si>
  <si>
    <t xml:space="preserve">                          Dochody  budżetu  gminy  na  2013 rok </t>
  </si>
  <si>
    <t xml:space="preserve">                                                        dochody wg działów,  rozdziałów  i  paragrafów</t>
  </si>
  <si>
    <t>w złotych</t>
  </si>
  <si>
    <t>Dział</t>
  </si>
  <si>
    <t>Rozdz.</t>
  </si>
  <si>
    <t>§</t>
  </si>
  <si>
    <t xml:space="preserve">  Źródło dochodów </t>
  </si>
  <si>
    <t>Plan dochodów</t>
  </si>
  <si>
    <t>Ogółem</t>
  </si>
  <si>
    <t>z tego:</t>
  </si>
  <si>
    <t>Wielkość ogółem po zmianie</t>
  </si>
  <si>
    <t>Dotychczasowa wielkość dochodów bieżących</t>
  </si>
  <si>
    <t>Zwiększenia dochodów bieżących</t>
  </si>
  <si>
    <t>Zmniejszenia dochodów bieżących</t>
  </si>
  <si>
    <t>Wielkość dochodów bieżących po zmianach</t>
  </si>
  <si>
    <t>Dotychczasowa wielkość dochodów majątkowych</t>
  </si>
  <si>
    <t>Zwiększenia dochodów majątkowych</t>
  </si>
  <si>
    <t>Zmniejszenia dochodów majątkowych</t>
  </si>
  <si>
    <t>Wielkość dochodów majątkowych po zmianach</t>
  </si>
  <si>
    <t>O10</t>
  </si>
  <si>
    <t>ROLNICTWO I ŁOWIECTWO</t>
  </si>
  <si>
    <t>O1010</t>
  </si>
  <si>
    <t>Infrastruktura wodociągowa i sanitarna wsi</t>
  </si>
  <si>
    <t>Dochody z najmu  i  dzierżawy  składników  majątkowych  Skarbu  Państwa,</t>
  </si>
  <si>
    <t xml:space="preserve">jednostek samorządu  terytorialnego lub  innych  jednostek  zaliczanych  do </t>
  </si>
  <si>
    <t>O750</t>
  </si>
  <si>
    <t>sektora  finansów  publicznych  oraz  innych  umów  o  podobnym  charakterze.</t>
  </si>
  <si>
    <t>Środki na dofinansowanie własnych inwestycji gmin (związków gmin), powiatów (związków powiatów), samorządów województw, pozyskane z innych źródeł</t>
  </si>
  <si>
    <t>.01042</t>
  </si>
  <si>
    <t>Wyłączenia z produkcji rolnej</t>
  </si>
  <si>
    <t xml:space="preserve">Dotacja celowa otrzymana z tytułu pomocy finansowej udzielanej między jednostkami samorzadu terytorialnego na dofinansowanie własnych zadań inwestycyjnych i zakupów inwestycyjnych </t>
  </si>
  <si>
    <t>O1095</t>
  </si>
  <si>
    <t>Pozostała działalność</t>
  </si>
  <si>
    <t>Dotacje  celowe  otrzymane  z  budżetu  państwa  na  realizację  zadań  bieżących</t>
  </si>
  <si>
    <t>z  zakresu  administracji  rządowej  oraz  innych  zadań  zleconych  gminie</t>
  </si>
  <si>
    <t>(związkom  gmin)  ustawami</t>
  </si>
  <si>
    <t>O20</t>
  </si>
  <si>
    <t>LEŚNICTWO</t>
  </si>
  <si>
    <t>O2001</t>
  </si>
  <si>
    <t>Gospodarka leśna</t>
  </si>
  <si>
    <t>GOSPODRKA   MIESZKANIOWA</t>
  </si>
  <si>
    <t xml:space="preserve">Gospodarka  gruntami  i  nieruchomościami </t>
  </si>
  <si>
    <t>O470</t>
  </si>
  <si>
    <t xml:space="preserve">Wpływy z opłat za zarząd, użytkowanie  i  użytkowanie  wieczyste  nieruchomości </t>
  </si>
  <si>
    <t xml:space="preserve">Wpływy z tytułu  przekształcenia  prawa  użytkowania  wieczystego </t>
  </si>
  <si>
    <t>O760</t>
  </si>
  <si>
    <t xml:space="preserve">przysługującego osobom fizycznym w prawo własności </t>
  </si>
  <si>
    <t xml:space="preserve">Wpłaty z tytułu  odpłatnego  nabycia  prawa własności  oraz prawa  użytkowania </t>
  </si>
  <si>
    <t>O770</t>
  </si>
  <si>
    <t xml:space="preserve">wieczystego nieruchomości. </t>
  </si>
  <si>
    <t>O920</t>
  </si>
  <si>
    <t xml:space="preserve">Pozostałe  odsetki </t>
  </si>
  <si>
    <t xml:space="preserve">ADMINISTRACJA   PUBLICZNA  </t>
  </si>
  <si>
    <t>Urzędy  Wojewódzkie</t>
  </si>
  <si>
    <t>Urzędy Gmin  /miast i miast na prawach powiatu/</t>
  </si>
  <si>
    <t>O690</t>
  </si>
  <si>
    <t>Wpływy z różnych opłat</t>
  </si>
  <si>
    <t>O960</t>
  </si>
  <si>
    <t>Otrzymane spadki, zapisy i darowizny  w  postaci  pieniężnej</t>
  </si>
  <si>
    <t xml:space="preserve">URZĘDY  NACZELNYCH  ORGANÓW  WŁADZY  PAŃSTWOWEJ, </t>
  </si>
  <si>
    <t>KONTROLI  I  OCHRONY  PRAWA  ORAZ  SĄDOWNICTWA</t>
  </si>
  <si>
    <t>Urzędy  naczelnych  organów  władzy  państwowej  kontroli</t>
  </si>
  <si>
    <t>i  ochrony  prawa</t>
  </si>
  <si>
    <t>BEZPIECZEŃSTWO   PUBLICZNE  I  OCHRONA   PRZECIWPOŻAROWA</t>
  </si>
  <si>
    <t xml:space="preserve">Ochotnicze  Straże  Pożarne </t>
  </si>
  <si>
    <t>O870</t>
  </si>
  <si>
    <t>Wpływy ze sprzedaży składników majątkowych</t>
  </si>
  <si>
    <t>Wpływy ze zwrotów dotacji oraz płatności, w tym wykorzystanych niezgodnie z przeznaczeniem lub wykorzystanych z naruszeniem procedur, o których mowa w art.. 184 ustawy, pobranych nienaleznie lub w nadmiernej wysokości, dotyczące dochodów majątkowych</t>
  </si>
  <si>
    <t xml:space="preserve"> DOCHODY  OD  OSÓB  PRAWNYCH, OSÓB  FIZYCZNYCH </t>
  </si>
  <si>
    <t xml:space="preserve">I  OD  INNYCH  JEDNOSTEK  NIEPOSIADAJĄCYCH  OSOBOWOŚCI </t>
  </si>
  <si>
    <t xml:space="preserve">PRAWNEJ  ORAZ  WYDATKI  ZWIĄZANE  Z  ICH  POBOREM </t>
  </si>
  <si>
    <t>Wpływy z podatku dochodowego od  osób fizycznych</t>
  </si>
  <si>
    <t>Podatek od  działalności  gospodarczej  osób fizycznych, opłacany  w  formie</t>
  </si>
  <si>
    <t>O350</t>
  </si>
  <si>
    <t>karty podatkowej</t>
  </si>
  <si>
    <t>O910</t>
  </si>
  <si>
    <t xml:space="preserve">Odsetki  od  nieterminowych  wpłat  z tytułu  podatków  i opłat </t>
  </si>
  <si>
    <t xml:space="preserve"> </t>
  </si>
  <si>
    <t>Wpływy z podatku rolnego, podatku leśnego, podatku  od czynności</t>
  </si>
  <si>
    <t xml:space="preserve">cywilnoprawnych,  podatków  i  opłat  lokalnych  od osób prawnych </t>
  </si>
  <si>
    <t>i innych jednostek organizacyjnych</t>
  </si>
  <si>
    <t>O310</t>
  </si>
  <si>
    <t xml:space="preserve">Podatek od nieruchomośći </t>
  </si>
  <si>
    <t>O320</t>
  </si>
  <si>
    <t>Podatek rolny</t>
  </si>
  <si>
    <t>O330</t>
  </si>
  <si>
    <t>Podatek leśny</t>
  </si>
  <si>
    <t>O340</t>
  </si>
  <si>
    <t xml:space="preserve">Podatek od środków  transportowych </t>
  </si>
  <si>
    <t>O500</t>
  </si>
  <si>
    <t>Podatek od  czynności cywilnoprawnych</t>
  </si>
  <si>
    <t xml:space="preserve">Odsetki  od  nieterminowych  wpłat z tytułu  podatków i opłat </t>
  </si>
  <si>
    <t xml:space="preserve">Rekompensaty utraconych dochodów w podatkach i opłatach lokalnych </t>
  </si>
  <si>
    <t>Wpływy z podatku rolnego, podatku leśnego, podatku  od spadków</t>
  </si>
  <si>
    <t xml:space="preserve">i darowizn, podatku od czynności  cywilnoprawnych oraz </t>
  </si>
  <si>
    <t>podatków  i  opłat  lokalnych  od osób fizycznych</t>
  </si>
  <si>
    <t>O360</t>
  </si>
  <si>
    <t>Podatek od spadków i darowizn</t>
  </si>
  <si>
    <t>O370</t>
  </si>
  <si>
    <t xml:space="preserve">Opłata od posiadania psów </t>
  </si>
  <si>
    <t>O430</t>
  </si>
  <si>
    <t xml:space="preserve">Wpływy z opłaty targowej </t>
  </si>
  <si>
    <t xml:space="preserve">Wpływy  z  innych  opłat  stanowiących  dochody  jednostek  </t>
  </si>
  <si>
    <t xml:space="preserve"> samorządu  terytorialnego  na  podstawie  ustaw </t>
  </si>
  <si>
    <t>O410</t>
  </si>
  <si>
    <t>Wpływy z opłaty skarbowej</t>
  </si>
  <si>
    <t>O460</t>
  </si>
  <si>
    <t>wpływy z opłaty eksploatacyjnej</t>
  </si>
  <si>
    <t>O480</t>
  </si>
  <si>
    <t>Wpływy  z opłat  za  zezwolenia  na  sprzedaż  alkoholu</t>
  </si>
  <si>
    <t xml:space="preserve">Wpływy z innych  lokalnych  opłat  pobieranych  przez  jednostki  samorządu </t>
  </si>
  <si>
    <t>O490</t>
  </si>
  <si>
    <t xml:space="preserve">terytorialnego  na  podstawie  odrębnych  ustaw </t>
  </si>
  <si>
    <t>Udziały gmin  w  podatkach  stanowiących  dochód  budżetu państwa</t>
  </si>
  <si>
    <t>OO10</t>
  </si>
  <si>
    <t xml:space="preserve">Podatek dochodowy od osób fizycznych </t>
  </si>
  <si>
    <t>OO20</t>
  </si>
  <si>
    <t xml:space="preserve">Podatek dochodowy od osób prawnych </t>
  </si>
  <si>
    <t>RÓŻNE  ROZLICZENIA</t>
  </si>
  <si>
    <t xml:space="preserve">Część oświatowa  subwencji  ogólnej  dla  jednostek  samorządu  terytorialnego </t>
  </si>
  <si>
    <t xml:space="preserve">Subwencje ogólne z budżetu  państwa </t>
  </si>
  <si>
    <t>Część wyrównawcza  subwencji  ogólnej  dla gmin</t>
  </si>
  <si>
    <t xml:space="preserve">Różne  rozliczenia  finansowe </t>
  </si>
  <si>
    <t xml:space="preserve">O920 </t>
  </si>
  <si>
    <t xml:space="preserve">Pozostałe odsetki </t>
  </si>
  <si>
    <t>Część równoważąca subwencji ogólnej dla gmin</t>
  </si>
  <si>
    <t>OŚWIATA  I  WYCHOWANIE</t>
  </si>
  <si>
    <t>Szkoły podstawowe</t>
  </si>
  <si>
    <t xml:space="preserve">jednostek samorządu  terytorialnego  lub  innych  jednostek  zaliczanych  do </t>
  </si>
  <si>
    <t>Przedszkola</t>
  </si>
  <si>
    <t>O830</t>
  </si>
  <si>
    <t>Wpływy z usług</t>
  </si>
  <si>
    <t xml:space="preserve">Dotacje  celowe  otrzymane  z budżetu  państwa  na  realizację  własnych </t>
  </si>
  <si>
    <t>zadań  bieżących  gmin (związków  gmin)</t>
  </si>
  <si>
    <t>Dowożenie  uczniów  do  szkół</t>
  </si>
  <si>
    <t>Zespół Ekonomiczno-administracyjny Szkół</t>
  </si>
  <si>
    <t xml:space="preserve">Wpływy z różnych opłat </t>
  </si>
  <si>
    <t>Stołówki szkolne i przedszkolne</t>
  </si>
  <si>
    <t xml:space="preserve">Wpływy z usług </t>
  </si>
  <si>
    <t>POMOC  SPOŁECZNA</t>
  </si>
  <si>
    <t xml:space="preserve">Świadczenia rodzinne, świadczenie z funduszu alimentacyjnego oraz składki na </t>
  </si>
  <si>
    <t xml:space="preserve">ubezpieczenia emerytalne i rentowe z  ubezpieczenia  społecznego </t>
  </si>
  <si>
    <t>Dotacje celowe otrzymane z budżetu państwa  na realizację zadań  bieżących</t>
  </si>
  <si>
    <t>z zakresu  administracji  rządowej  oraz  innych  zadań  zleconych  gminie</t>
  </si>
  <si>
    <t>(związkom gmin) ustawami</t>
  </si>
  <si>
    <t>Dochody jednostek samorządu terytorialnego związane z realizacją zadań z zakresu administracji rządowej oraz innych zadań zleconych ustawami</t>
  </si>
  <si>
    <t>Składki na ubezpieczenie zdrowotne opłacane za osoby pobierające niektóre</t>
  </si>
  <si>
    <t>świadczenia z pomocy społecznej, niektóre  świadczenia rodzinne oraz za osoby uczestniczące w zajęciach w centrum integracji społecznej</t>
  </si>
  <si>
    <t xml:space="preserve">Dotacje  celowe  otrzymane  z  budżetu  państwa  na  realizację zadań  bieżących </t>
  </si>
  <si>
    <t>(związkom gmin)  ustawami</t>
  </si>
  <si>
    <t xml:space="preserve">Zasiłki  i  pomoc  w  naturze  oraz  składki  na  ubezpieczenia  społeczne </t>
  </si>
  <si>
    <t>Zasiłki stałe</t>
  </si>
  <si>
    <t>Ośrodki  Pomocy  Społecznej</t>
  </si>
  <si>
    <t>zadań  bieżących  gmin  (związków  gmin)</t>
  </si>
  <si>
    <t xml:space="preserve">Usługi  opiekuńcze  i  specjalistyczne  usługi  opiekuńcze </t>
  </si>
  <si>
    <t>.0970</t>
  </si>
  <si>
    <t>Wpływy z różnych dochodów</t>
  </si>
  <si>
    <t>POZOSTAŁE ZADANIA W ZAKRESIE POLITYKI SPOŁECZNEJ</t>
  </si>
  <si>
    <t>Dotacje celowe w ramach programów finansowanych z udziałem środków europejskich oraz środków, o których mowa w art. 5 ust. 1 pkt 3 oraz ust. 3 pkt 5 i 6 ustawy, lub płatności w ramach budżetu środków europejskich</t>
  </si>
  <si>
    <t>EDUKUCYJNA  OPIEKA  WYCHOWAWCZA</t>
  </si>
  <si>
    <t>Szkolne  schroniska  młodzieżowe</t>
  </si>
  <si>
    <t>Dotacje celowe otrzymane z powiatu na zadania bieżace realizowane na podstawie</t>
  </si>
  <si>
    <t xml:space="preserve"> porozumień   /umów/  między  jednostkami  samorzadu  teryterialnego</t>
  </si>
  <si>
    <t>Pomoc materialna dla uczniów</t>
  </si>
  <si>
    <t>Dotacje celowe otrzymane z budżetu państwa na realizację zadań bieżących gmin z zakresu edukacyjnej opieki wychowawczej finansowanych w całości przez budżet państwa w ramach programów rządowych</t>
  </si>
  <si>
    <t>GOSPODARKA  KOMUNALNA  I  OCHRONA   ŚRODOWISKA</t>
  </si>
  <si>
    <t xml:space="preserve">Zakłady  Gospodarki  Komunalnej </t>
  </si>
  <si>
    <t xml:space="preserve">Wpływy  do  budżetu  nadwyżki  środków  obrotowych   samorządowego zakładu  budżetowego </t>
  </si>
  <si>
    <t>Wpływy i wydatki związane z gromadzeniem środków z opłat i kar za korzystanie ze środowiska</t>
  </si>
  <si>
    <t>Wpływy z róznych opłat</t>
  </si>
  <si>
    <t>Wpływy i wydatki związane z gromadzeniem środków z opłat  produktowych</t>
  </si>
  <si>
    <t>O400</t>
  </si>
  <si>
    <t xml:space="preserve">Wpływy z opłaty produktowej </t>
  </si>
  <si>
    <t>.0870</t>
  </si>
  <si>
    <t>KULTURA  I  OCHRONA   DZIEDZICTWA  NARODOWEGO</t>
  </si>
  <si>
    <t>Wpływy ze zwrotów dotacji oraz płatności, w tym wykorzystanych niezgodnie z przeznaczeniem lub wykorzystanych z naruszeniem procedur, o których mowa w art. 184 ustawy, pobranych nienależnie lub w nadmiernej wysokości</t>
  </si>
  <si>
    <t>Dochody ogółem, w tym:</t>
  </si>
  <si>
    <r>
      <t xml:space="preserve">1. </t>
    </r>
    <r>
      <rPr>
        <sz val="11"/>
        <rFont val="Times New Roman"/>
        <family val="1"/>
        <charset val="238"/>
      </rPr>
      <t>dotacje ogółem, w szczególności:</t>
    </r>
  </si>
  <si>
    <t xml:space="preserve"> - dotacje  celowe  na  realizację zadań  z  zakresu  administracji  rządowej i innych                             zadań zleconych odrębnymi ustawami;</t>
  </si>
  <si>
    <t xml:space="preserve"> - dotacje celowe na realizację zadań realizowanych w drodze umów lub porozumień między jednostkami samorządu terytorialnego;</t>
  </si>
  <si>
    <t xml:space="preserve"> - dotacje i środki na finansowanie wydatków na realizację zadań  finansowanych z udziałem środków, o których mowa w art.5 ust.1 pkt 2 i 3 ufp; </t>
  </si>
  <si>
    <r>
      <t>2.</t>
    </r>
    <r>
      <rPr>
        <sz val="11"/>
        <rFont val="Times New Roman"/>
        <family val="1"/>
        <charset val="238"/>
      </rPr>
      <t xml:space="preserve"> dochody z tytułu wydawania zezwoleń  na  sprzedaż  napojów alkoholowych.</t>
    </r>
  </si>
  <si>
    <t>Sporządziła: Skarbnik Gminy</t>
  </si>
  <si>
    <t>( - ) mgr Agnieszka Scheffler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</si>
</sst>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zł&quot;_-;\-* #,##0.00\ &quot;zł&quot;_-;_-* &quot;-&quot;??\ &quot;zł&quot;_-;_-@_-"/>
  </numFmts>
  <fonts count="17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Times New Roman"/>
      <family val="1"/>
      <charset val="238"/>
    </font>
    <font>
      <sz val="11"/>
      <name val="Times New Roman"/>
      <family val="1"/>
      <charset val="238"/>
    </font>
    <font>
      <sz val="10"/>
      <color indexed="10"/>
      <name val="Times New Roman"/>
      <family val="1"/>
      <charset val="238"/>
    </font>
    <font>
      <b/>
      <sz val="14"/>
      <name val="Times New Roman"/>
      <family val="1"/>
      <charset val="238"/>
    </font>
    <font>
      <b/>
      <sz val="10"/>
      <name val="Times New Roman"/>
      <family val="1"/>
      <charset val="238"/>
    </font>
    <font>
      <b/>
      <sz val="11"/>
      <name val="Times New Roman"/>
      <family val="1"/>
      <charset val="238"/>
    </font>
    <font>
      <b/>
      <sz val="12"/>
      <name val="Times New Roman"/>
      <family val="1"/>
      <charset val="238"/>
    </font>
    <font>
      <sz val="12"/>
      <name val="Times New Roman"/>
      <family val="1"/>
      <charset val="238"/>
    </font>
    <font>
      <b/>
      <sz val="9"/>
      <name val="Times New Roman"/>
      <family val="1"/>
      <charset val="238"/>
    </font>
    <font>
      <sz val="11"/>
      <color rgb="FFFF0000"/>
      <name val="Times New Roman"/>
      <family val="1"/>
      <charset val="238"/>
    </font>
    <font>
      <sz val="10"/>
      <color rgb="FFFF0000"/>
      <name val="Times New Roman"/>
      <family val="1"/>
      <charset val="238"/>
    </font>
    <font>
      <sz val="8"/>
      <name val="Times New Roman"/>
      <family val="1"/>
      <charset val="238"/>
    </font>
    <font>
      <sz val="9"/>
      <name val="Times New Roman"/>
      <family val="1"/>
      <charset val="238"/>
    </font>
    <font>
      <sz val="10"/>
      <color theme="1"/>
      <name val="Times New Roman"/>
      <family val="1"/>
      <charset val="238"/>
    </font>
    <font>
      <b/>
      <sz val="10.5"/>
      <name val="Times New Roman"/>
      <family val="1"/>
      <charset val="238"/>
    </font>
  </fonts>
  <fills count="8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FFCC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31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58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/>
    <xf numFmtId="0" fontId="3" fillId="0" borderId="0" xfId="0" applyFont="1" applyFill="1"/>
    <xf numFmtId="0" fontId="2" fillId="0" borderId="0" xfId="0" applyFont="1" applyAlignment="1">
      <alignment horizontal="left"/>
    </xf>
    <xf numFmtId="0" fontId="4" fillId="0" borderId="0" xfId="0" applyFont="1"/>
    <xf numFmtId="0" fontId="5" fillId="0" borderId="0" xfId="0" quotePrefix="1" applyFont="1" applyAlignment="1">
      <alignment horizontal="left"/>
    </xf>
    <xf numFmtId="0" fontId="3" fillId="0" borderId="0" xfId="0" applyFont="1" applyFill="1" applyAlignment="1">
      <alignment horizontal="right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7" fillId="3" borderId="7" xfId="0" applyFont="1" applyFill="1" applyBorder="1"/>
    <xf numFmtId="4" fontId="8" fillId="2" borderId="1" xfId="0" applyNumberFormat="1" applyFont="1" applyFill="1" applyBorder="1" applyAlignment="1">
      <alignment horizontal="right" vertical="center"/>
    </xf>
    <xf numFmtId="4" fontId="8" fillId="2" borderId="8" xfId="0" applyNumberFormat="1" applyFont="1" applyFill="1" applyBorder="1" applyAlignment="1">
      <alignment horizontal="right" vertical="center"/>
    </xf>
    <xf numFmtId="4" fontId="8" fillId="2" borderId="9" xfId="0" applyNumberFormat="1" applyFont="1" applyFill="1" applyBorder="1" applyAlignment="1">
      <alignment horizontal="right" vertical="center"/>
    </xf>
    <xf numFmtId="4" fontId="8" fillId="2" borderId="6" xfId="0" applyNumberFormat="1" applyFont="1" applyFill="1" applyBorder="1" applyAlignment="1">
      <alignment horizontal="right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left"/>
    </xf>
    <xf numFmtId="4" fontId="7" fillId="0" borderId="12" xfId="0" applyNumberFormat="1" applyFont="1" applyBorder="1" applyAlignment="1">
      <alignment horizontal="right" vertical="center"/>
    </xf>
    <xf numFmtId="4" fontId="7" fillId="0" borderId="10" xfId="0" applyNumberFormat="1" applyFont="1" applyBorder="1" applyAlignment="1">
      <alignment horizontal="right" vertical="center"/>
    </xf>
    <xf numFmtId="4" fontId="8" fillId="2" borderId="13" xfId="0" applyNumberFormat="1" applyFont="1" applyFill="1" applyBorder="1" applyAlignment="1">
      <alignment horizontal="right" vertical="center"/>
    </xf>
    <xf numFmtId="4" fontId="8" fillId="2" borderId="11" xfId="0" applyNumberFormat="1" applyFont="1" applyFill="1" applyBorder="1" applyAlignment="1">
      <alignment horizontal="right" vertical="center"/>
    </xf>
    <xf numFmtId="0" fontId="6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/>
    </xf>
    <xf numFmtId="0" fontId="2" fillId="0" borderId="16" xfId="0" applyFont="1" applyBorder="1"/>
    <xf numFmtId="4" fontId="7" fillId="0" borderId="17" xfId="0" applyNumberFormat="1" applyFont="1" applyBorder="1" applyAlignment="1">
      <alignment horizontal="right" vertical="center"/>
    </xf>
    <xf numFmtId="4" fontId="7" fillId="0" borderId="18" xfId="0" applyNumberFormat="1" applyFont="1" applyBorder="1" applyAlignment="1">
      <alignment horizontal="right" vertical="center"/>
    </xf>
    <xf numFmtId="4" fontId="8" fillId="2" borderId="16" xfId="0" applyNumberFormat="1" applyFont="1" applyFill="1" applyBorder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/>
    <xf numFmtId="4" fontId="7" fillId="0" borderId="19" xfId="0" applyNumberFormat="1" applyFont="1" applyBorder="1" applyAlignment="1">
      <alignment horizontal="right" vertical="center"/>
    </xf>
    <xf numFmtId="4" fontId="7" fillId="0" borderId="20" xfId="0" applyNumberFormat="1" applyFont="1" applyBorder="1" applyAlignment="1">
      <alignment horizontal="right" vertical="center"/>
    </xf>
    <xf numFmtId="4" fontId="8" fillId="2" borderId="20" xfId="0" applyNumberFormat="1" applyFont="1" applyFill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/>
    <xf numFmtId="4" fontId="11" fillId="0" borderId="19" xfId="0" applyNumberFormat="1" applyFont="1" applyBorder="1" applyAlignment="1">
      <alignment horizontal="right" vertical="center"/>
    </xf>
    <xf numFmtId="4" fontId="11" fillId="0" borderId="1" xfId="0" applyNumberFormat="1" applyFont="1" applyBorder="1" applyAlignment="1">
      <alignment horizontal="right" vertical="center"/>
    </xf>
    <xf numFmtId="4" fontId="3" fillId="0" borderId="19" xfId="1" applyNumberFormat="1" applyFont="1" applyBorder="1" applyAlignment="1">
      <alignment horizontal="right" vertical="center"/>
    </xf>
    <xf numFmtId="0" fontId="2" fillId="0" borderId="16" xfId="0" applyFont="1" applyBorder="1" applyAlignment="1">
      <alignment wrapText="1"/>
    </xf>
    <xf numFmtId="4" fontId="3" fillId="0" borderId="1" xfId="1" applyNumberFormat="1" applyFont="1" applyBorder="1" applyAlignment="1">
      <alignment horizontal="right" vertical="center"/>
    </xf>
    <xf numFmtId="4" fontId="11" fillId="0" borderId="17" xfId="0" applyNumberFormat="1" applyFont="1" applyBorder="1" applyAlignment="1">
      <alignment horizontal="right" vertical="center"/>
    </xf>
    <xf numFmtId="4" fontId="11" fillId="0" borderId="18" xfId="0" applyNumberFormat="1" applyFont="1" applyBorder="1" applyAlignment="1">
      <alignment horizontal="right" vertical="center"/>
    </xf>
    <xf numFmtId="4" fontId="3" fillId="0" borderId="17" xfId="1" applyNumberFormat="1" applyFont="1" applyBorder="1" applyAlignment="1">
      <alignment horizontal="right" vertical="center"/>
    </xf>
    <xf numFmtId="4" fontId="8" fillId="2" borderId="21" xfId="0" applyNumberFormat="1" applyFont="1" applyFill="1" applyBorder="1" applyAlignment="1">
      <alignment horizontal="right" vertical="center"/>
    </xf>
    <xf numFmtId="0" fontId="6" fillId="0" borderId="10" xfId="0" applyFont="1" applyBorder="1" applyAlignment="1">
      <alignment horizontal="left" vertical="center"/>
    </xf>
    <xf numFmtId="4" fontId="6" fillId="0" borderId="19" xfId="0" applyNumberFormat="1" applyFont="1" applyBorder="1"/>
    <xf numFmtId="4" fontId="6" fillId="0" borderId="1" xfId="0" applyNumberFormat="1" applyFont="1" applyBorder="1"/>
    <xf numFmtId="4" fontId="6" fillId="2" borderId="20" xfId="0" applyNumberFormat="1" applyFont="1" applyFill="1" applyBorder="1"/>
    <xf numFmtId="4" fontId="6" fillId="2" borderId="1" xfId="0" applyNumberFormat="1" applyFont="1" applyFill="1" applyBorder="1"/>
    <xf numFmtId="0" fontId="2" fillId="0" borderId="0" xfId="0" applyFont="1" applyFill="1"/>
    <xf numFmtId="0" fontId="2" fillId="0" borderId="2" xfId="0" applyFont="1" applyBorder="1" applyAlignment="1">
      <alignment horizontal="center" vertical="center"/>
    </xf>
    <xf numFmtId="0" fontId="2" fillId="4" borderId="2" xfId="0" applyFont="1" applyFill="1" applyBorder="1" applyAlignment="1">
      <alignment horizontal="center"/>
    </xf>
    <xf numFmtId="0" fontId="2" fillId="0" borderId="2" xfId="0" applyFont="1" applyBorder="1" applyAlignment="1">
      <alignment horizontal="left" wrapText="1"/>
    </xf>
    <xf numFmtId="4" fontId="2" fillId="0" borderId="19" xfId="0" applyNumberFormat="1" applyFont="1" applyBorder="1"/>
    <xf numFmtId="0" fontId="2" fillId="0" borderId="20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4" fontId="8" fillId="2" borderId="22" xfId="0" applyNumberFormat="1" applyFont="1" applyFill="1" applyBorder="1" applyAlignment="1">
      <alignment horizontal="right" vertical="center"/>
    </xf>
    <xf numFmtId="0" fontId="2" fillId="0" borderId="23" xfId="0" applyFont="1" applyBorder="1" applyAlignment="1">
      <alignment horizontal="center"/>
    </xf>
    <xf numFmtId="0" fontId="6" fillId="0" borderId="23" xfId="0" quotePrefix="1" applyFont="1" applyBorder="1" applyAlignment="1">
      <alignment horizontal="center"/>
    </xf>
    <xf numFmtId="0" fontId="6" fillId="0" borderId="23" xfId="0" applyFont="1" applyBorder="1" applyAlignment="1">
      <alignment horizontal="center"/>
    </xf>
    <xf numFmtId="0" fontId="6" fillId="0" borderId="23" xfId="0" applyFont="1" applyBorder="1"/>
    <xf numFmtId="4" fontId="6" fillId="0" borderId="20" xfId="0" applyNumberFormat="1" applyFont="1" applyBorder="1"/>
    <xf numFmtId="0" fontId="2" fillId="0" borderId="3" xfId="0" applyFont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0" borderId="3" xfId="0" applyFont="1" applyBorder="1"/>
    <xf numFmtId="4" fontId="2" fillId="0" borderId="3" xfId="0" applyNumberFormat="1" applyFont="1" applyBorder="1"/>
    <xf numFmtId="4" fontId="6" fillId="3" borderId="3" xfId="0" applyNumberFormat="1" applyFont="1" applyFill="1" applyBorder="1"/>
    <xf numFmtId="4" fontId="2" fillId="0" borderId="24" xfId="0" applyNumberFormat="1" applyFont="1" applyBorder="1"/>
    <xf numFmtId="4" fontId="6" fillId="3" borderId="1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5" xfId="0" applyFont="1" applyBorder="1"/>
    <xf numFmtId="4" fontId="6" fillId="3" borderId="5" xfId="0" applyNumberFormat="1" applyFont="1" applyFill="1" applyBorder="1"/>
    <xf numFmtId="0" fontId="2" fillId="0" borderId="14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8" fillId="2" borderId="25" xfId="0" applyFont="1" applyFill="1" applyBorder="1" applyAlignment="1">
      <alignment horizontal="center"/>
    </xf>
    <xf numFmtId="0" fontId="7" fillId="2" borderId="25" xfId="0" applyFont="1" applyFill="1" applyBorder="1" applyAlignment="1">
      <alignment horizontal="center"/>
    </xf>
    <xf numFmtId="0" fontId="6" fillId="2" borderId="26" xfId="0" applyFont="1" applyFill="1" applyBorder="1" applyAlignment="1">
      <alignment horizontal="center"/>
    </xf>
    <xf numFmtId="0" fontId="8" fillId="2" borderId="27" xfId="0" applyFont="1" applyFill="1" applyBorder="1"/>
    <xf numFmtId="4" fontId="7" fillId="2" borderId="26" xfId="0" applyNumberFormat="1" applyFont="1" applyFill="1" applyBorder="1"/>
    <xf numFmtId="4" fontId="7" fillId="2" borderId="25" xfId="0" applyNumberFormat="1" applyFont="1" applyFill="1" applyBorder="1"/>
    <xf numFmtId="4" fontId="8" fillId="2" borderId="27" xfId="0" applyNumberFormat="1" applyFont="1" applyFill="1" applyBorder="1" applyAlignment="1">
      <alignment horizontal="right" vertical="center"/>
    </xf>
    <xf numFmtId="4" fontId="8" fillId="2" borderId="2" xfId="0" applyNumberFormat="1" applyFont="1" applyFill="1" applyBorder="1" applyAlignment="1">
      <alignment horizontal="right" vertical="center"/>
    </xf>
    <xf numFmtId="0" fontId="2" fillId="0" borderId="28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13" xfId="0" applyFont="1" applyBorder="1"/>
    <xf numFmtId="4" fontId="7" fillId="0" borderId="29" xfId="0" applyNumberFormat="1" applyFont="1" applyBorder="1"/>
    <xf numFmtId="4" fontId="7" fillId="0" borderId="28" xfId="0" applyNumberFormat="1" applyFont="1" applyBorder="1"/>
    <xf numFmtId="0" fontId="2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4" fontId="2" fillId="0" borderId="15" xfId="0" applyNumberFormat="1" applyFont="1" applyBorder="1"/>
    <xf numFmtId="4" fontId="2" fillId="0" borderId="16" xfId="0" applyNumberFormat="1" applyFont="1" applyBorder="1"/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4" fontId="2" fillId="0" borderId="20" xfId="0" applyNumberFormat="1" applyFont="1" applyBorder="1"/>
    <xf numFmtId="4" fontId="12" fillId="0" borderId="19" xfId="0" applyNumberFormat="1" applyFont="1" applyBorder="1"/>
    <xf numFmtId="4" fontId="12" fillId="0" borderId="20" xfId="0" applyNumberFormat="1" applyFont="1" applyBorder="1"/>
    <xf numFmtId="0" fontId="8" fillId="2" borderId="6" xfId="0" applyFont="1" applyFill="1" applyBorder="1" applyAlignment="1">
      <alignment horizontal="center"/>
    </xf>
    <xf numFmtId="0" fontId="7" fillId="2" borderId="6" xfId="0" applyFont="1" applyFill="1" applyBorder="1" applyAlignment="1">
      <alignment horizontal="center"/>
    </xf>
    <xf numFmtId="0" fontId="8" fillId="2" borderId="8" xfId="0" applyFont="1" applyFill="1" applyBorder="1" applyAlignment="1">
      <alignment horizontal="center"/>
    </xf>
    <xf numFmtId="0" fontId="8" fillId="2" borderId="9" xfId="0" applyFont="1" applyFill="1" applyBorder="1"/>
    <xf numFmtId="4" fontId="7" fillId="2" borderId="8" xfId="0" applyNumberFormat="1" applyFont="1" applyFill="1" applyBorder="1"/>
    <xf numFmtId="4" fontId="7" fillId="2" borderId="6" xfId="0" applyNumberFormat="1" applyFont="1" applyFill="1" applyBorder="1"/>
    <xf numFmtId="0" fontId="7" fillId="5" borderId="1" xfId="0" applyFont="1" applyFill="1" applyBorder="1" applyAlignment="1">
      <alignment horizontal="center"/>
    </xf>
    <xf numFmtId="0" fontId="6" fillId="5" borderId="19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5" borderId="19" xfId="0" applyFont="1" applyFill="1" applyBorder="1" applyAlignment="1">
      <alignment horizontal="center"/>
    </xf>
    <xf numFmtId="0" fontId="2" fillId="5" borderId="20" xfId="0" applyFont="1" applyFill="1" applyBorder="1"/>
    <xf numFmtId="0" fontId="7" fillId="0" borderId="12" xfId="0" applyFont="1" applyBorder="1" applyAlignment="1">
      <alignment horizontal="center"/>
    </xf>
    <xf numFmtId="0" fontId="7" fillId="0" borderId="11" xfId="0" applyFont="1" applyBorder="1"/>
    <xf numFmtId="4" fontId="7" fillId="0" borderId="12" xfId="0" applyNumberFormat="1" applyFont="1" applyBorder="1"/>
    <xf numFmtId="4" fontId="7" fillId="0" borderId="10" xfId="0" applyNumberFormat="1" applyFont="1" applyBorder="1"/>
    <xf numFmtId="0" fontId="7" fillId="0" borderId="1" xfId="0" applyFont="1" applyBorder="1" applyAlignment="1">
      <alignment horizontal="center"/>
    </xf>
    <xf numFmtId="0" fontId="7" fillId="0" borderId="19" xfId="0" applyFont="1" applyBorder="1" applyAlignment="1">
      <alignment horizontal="center"/>
    </xf>
    <xf numFmtId="0" fontId="3" fillId="0" borderId="20" xfId="0" applyFont="1" applyBorder="1"/>
    <xf numFmtId="0" fontId="7" fillId="0" borderId="23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31" xfId="0" applyFont="1" applyBorder="1"/>
    <xf numFmtId="4" fontId="7" fillId="0" borderId="30" xfId="0" applyNumberFormat="1" applyFont="1" applyBorder="1"/>
    <xf numFmtId="4" fontId="8" fillId="2" borderId="31" xfId="0" applyNumberFormat="1" applyFont="1" applyFill="1" applyBorder="1" applyAlignment="1">
      <alignment horizontal="right" vertical="center"/>
    </xf>
    <xf numFmtId="4" fontId="7" fillId="0" borderId="23" xfId="0" applyNumberFormat="1" applyFont="1" applyBorder="1"/>
    <xf numFmtId="0" fontId="2" fillId="5" borderId="15" xfId="0" applyFont="1" applyFill="1" applyBorder="1" applyAlignment="1">
      <alignment horizontal="center"/>
    </xf>
    <xf numFmtId="4" fontId="11" fillId="0" borderId="32" xfId="0" applyNumberFormat="1" applyFont="1" applyBorder="1"/>
    <xf numFmtId="4" fontId="11" fillId="0" borderId="21" xfId="0" applyNumberFormat="1" applyFont="1" applyBorder="1"/>
    <xf numFmtId="4" fontId="3" fillId="0" borderId="32" xfId="0" applyNumberFormat="1" applyFont="1" applyBorder="1"/>
    <xf numFmtId="0" fontId="2" fillId="4" borderId="33" xfId="0" applyFont="1" applyFill="1" applyBorder="1" applyAlignment="1">
      <alignment horizontal="center"/>
    </xf>
    <xf numFmtId="0" fontId="2" fillId="4" borderId="5" xfId="0" applyFont="1" applyFill="1" applyBorder="1"/>
    <xf numFmtId="0" fontId="9" fillId="0" borderId="1" xfId="0" applyFont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9" fillId="2" borderId="19" xfId="0" applyFont="1" applyFill="1" applyBorder="1" applyAlignment="1">
      <alignment horizontal="center"/>
    </xf>
    <xf numFmtId="0" fontId="7" fillId="2" borderId="20" xfId="0" applyFont="1" applyFill="1" applyBorder="1"/>
    <xf numFmtId="4" fontId="9" fillId="0" borderId="19" xfId="0" applyNumberFormat="1" applyFont="1" applyBorder="1"/>
    <xf numFmtId="4" fontId="9" fillId="0" borderId="20" xfId="0" applyNumberFormat="1" applyFont="1" applyBorder="1"/>
    <xf numFmtId="0" fontId="9" fillId="2" borderId="6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9" fillId="2" borderId="8" xfId="0" applyFont="1" applyFill="1" applyBorder="1" applyAlignment="1">
      <alignment horizontal="center"/>
    </xf>
    <xf numFmtId="0" fontId="7" fillId="2" borderId="9" xfId="0" applyFont="1" applyFill="1" applyBorder="1"/>
    <xf numFmtId="0" fontId="9" fillId="0" borderId="28" xfId="0" applyFont="1" applyBorder="1" applyAlignment="1">
      <alignment horizontal="center"/>
    </xf>
    <xf numFmtId="4" fontId="7" fillId="0" borderId="15" xfId="0" applyNumberFormat="1" applyFont="1" applyBorder="1"/>
    <xf numFmtId="4" fontId="7" fillId="0" borderId="16" xfId="0" applyNumberFormat="1" applyFont="1" applyBorder="1"/>
    <xf numFmtId="0" fontId="9" fillId="0" borderId="34" xfId="0" applyFont="1" applyBorder="1" applyAlignment="1">
      <alignment horizontal="center"/>
    </xf>
    <xf numFmtId="0" fontId="7" fillId="5" borderId="34" xfId="0" applyFont="1" applyFill="1" applyBorder="1" applyAlignment="1">
      <alignment horizontal="center"/>
    </xf>
    <xf numFmtId="0" fontId="7" fillId="5" borderId="35" xfId="0" applyFont="1" applyFill="1" applyBorder="1" applyAlignment="1">
      <alignment horizontal="center"/>
    </xf>
    <xf numFmtId="0" fontId="7" fillId="5" borderId="36" xfId="0" applyFont="1" applyFill="1" applyBorder="1"/>
    <xf numFmtId="0" fontId="9" fillId="0" borderId="2" xfId="0" applyFont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3" fillId="5" borderId="15" xfId="0" applyFont="1" applyFill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6" fillId="2" borderId="8" xfId="0" applyFont="1" applyFill="1" applyBorder="1"/>
    <xf numFmtId="0" fontId="6" fillId="2" borderId="6" xfId="0" applyFont="1" applyFill="1" applyBorder="1" applyAlignment="1">
      <alignment horizontal="center"/>
    </xf>
    <xf numFmtId="0" fontId="6" fillId="2" borderId="9" xfId="0" applyFont="1" applyFill="1" applyBorder="1"/>
    <xf numFmtId="4" fontId="2" fillId="2" borderId="6" xfId="0" applyNumberFormat="1" applyFont="1" applyFill="1" applyBorder="1"/>
    <xf numFmtId="4" fontId="2" fillId="2" borderId="8" xfId="0" applyNumberFormat="1" applyFont="1" applyFill="1" applyBorder="1"/>
    <xf numFmtId="0" fontId="3" fillId="0" borderId="10" xfId="0" applyFont="1" applyBorder="1" applyAlignment="1">
      <alignment horizontal="center"/>
    </xf>
    <xf numFmtId="0" fontId="6" fillId="0" borderId="12" xfId="0" applyFont="1" applyBorder="1"/>
    <xf numFmtId="0" fontId="6" fillId="0" borderId="10" xfId="0" applyFont="1" applyBorder="1" applyAlignment="1">
      <alignment horizontal="center"/>
    </xf>
    <xf numFmtId="0" fontId="6" fillId="0" borderId="11" xfId="0" applyFont="1" applyBorder="1"/>
    <xf numFmtId="4" fontId="2" fillId="0" borderId="10" xfId="0" applyNumberFormat="1" applyFont="1" applyBorder="1"/>
    <xf numFmtId="0" fontId="3" fillId="0" borderId="14" xfId="0" applyFont="1" applyBorder="1" applyAlignment="1">
      <alignment horizontal="center"/>
    </xf>
    <xf numFmtId="0" fontId="6" fillId="0" borderId="17" xfId="0" applyFont="1" applyBorder="1"/>
    <xf numFmtId="0" fontId="2" fillId="0" borderId="0" xfId="0" applyFont="1" applyBorder="1" applyAlignment="1">
      <alignment horizontal="center"/>
    </xf>
    <xf numFmtId="4" fontId="2" fillId="0" borderId="17" xfId="0" applyNumberFormat="1" applyFont="1" applyBorder="1"/>
    <xf numFmtId="4" fontId="2" fillId="0" borderId="18" xfId="0" applyNumberFormat="1" applyFont="1" applyBorder="1"/>
    <xf numFmtId="0" fontId="2" fillId="4" borderId="5" xfId="0" applyFont="1" applyFill="1" applyBorder="1" applyAlignment="1">
      <alignment horizontal="center"/>
    </xf>
    <xf numFmtId="0" fontId="2" fillId="4" borderId="37" xfId="0" quotePrefix="1" applyFont="1" applyFill="1" applyBorder="1" applyAlignment="1">
      <alignment horizontal="left" wrapText="1"/>
    </xf>
    <xf numFmtId="4" fontId="2" fillId="0" borderId="1" xfId="0" applyNumberFormat="1" applyFont="1" applyBorder="1"/>
    <xf numFmtId="0" fontId="7" fillId="2" borderId="1" xfId="0" applyFont="1" applyFill="1" applyBorder="1" applyAlignment="1">
      <alignment horizontal="center"/>
    </xf>
    <xf numFmtId="0" fontId="8" fillId="2" borderId="19" xfId="0" applyFont="1" applyFill="1" applyBorder="1" applyAlignment="1">
      <alignment horizontal="center"/>
    </xf>
    <xf numFmtId="4" fontId="9" fillId="2" borderId="19" xfId="0" applyNumberFormat="1" applyFont="1" applyFill="1" applyBorder="1"/>
    <xf numFmtId="4" fontId="9" fillId="2" borderId="20" xfId="0" applyNumberFormat="1" applyFont="1" applyFill="1" applyBorder="1"/>
    <xf numFmtId="0" fontId="9" fillId="2" borderId="1" xfId="0" applyFont="1" applyFill="1" applyBorder="1" applyAlignment="1">
      <alignment horizontal="center"/>
    </xf>
    <xf numFmtId="0" fontId="8" fillId="2" borderId="32" xfId="0" applyFont="1" applyFill="1" applyBorder="1" applyAlignment="1">
      <alignment horizontal="center"/>
    </xf>
    <xf numFmtId="0" fontId="7" fillId="2" borderId="21" xfId="0" applyFont="1" applyFill="1" applyBorder="1"/>
    <xf numFmtId="4" fontId="9" fillId="2" borderId="32" xfId="0" applyNumberFormat="1" applyFont="1" applyFill="1" applyBorder="1"/>
    <xf numFmtId="4" fontId="9" fillId="2" borderId="21" xfId="0" applyNumberFormat="1" applyFont="1" applyFill="1" applyBorder="1"/>
    <xf numFmtId="0" fontId="7" fillId="0" borderId="20" xfId="0" applyFont="1" applyBorder="1"/>
    <xf numFmtId="4" fontId="7" fillId="0" borderId="19" xfId="0" applyNumberFormat="1" applyFont="1" applyBorder="1"/>
    <xf numFmtId="4" fontId="7" fillId="0" borderId="20" xfId="0" applyNumberFormat="1" applyFont="1" applyBorder="1"/>
    <xf numFmtId="0" fontId="9" fillId="0" borderId="23" xfId="0" applyFont="1" applyBorder="1" applyAlignment="1">
      <alignment horizontal="center"/>
    </xf>
    <xf numFmtId="0" fontId="7" fillId="5" borderId="23" xfId="0" applyFont="1" applyFill="1" applyBorder="1" applyAlignment="1">
      <alignment horizontal="center"/>
    </xf>
    <xf numFmtId="0" fontId="7" fillId="5" borderId="30" xfId="0" applyFont="1" applyFill="1" applyBorder="1" applyAlignment="1">
      <alignment horizontal="center"/>
    </xf>
    <xf numFmtId="0" fontId="7" fillId="5" borderId="31" xfId="0" applyFont="1" applyFill="1" applyBorder="1"/>
    <xf numFmtId="0" fontId="7" fillId="0" borderId="2" xfId="0" applyFont="1" applyBorder="1" applyAlignment="1">
      <alignment horizontal="center"/>
    </xf>
    <xf numFmtId="4" fontId="12" fillId="0" borderId="15" xfId="0" applyNumberFormat="1" applyFont="1" applyBorder="1"/>
    <xf numFmtId="4" fontId="12" fillId="0" borderId="16" xfId="0" applyNumberFormat="1" applyFont="1" applyBorder="1"/>
    <xf numFmtId="4" fontId="12" fillId="5" borderId="19" xfId="0" applyNumberFormat="1" applyFont="1" applyFill="1" applyBorder="1"/>
    <xf numFmtId="4" fontId="12" fillId="5" borderId="20" xfId="0" applyNumberFormat="1" applyFont="1" applyFill="1" applyBorder="1"/>
    <xf numFmtId="4" fontId="2" fillId="5" borderId="19" xfId="0" applyNumberFormat="1" applyFont="1" applyFill="1" applyBorder="1"/>
    <xf numFmtId="0" fontId="6" fillId="0" borderId="30" xfId="0" applyFont="1" applyBorder="1" applyAlignment="1">
      <alignment horizontal="center"/>
    </xf>
    <xf numFmtId="0" fontId="2" fillId="0" borderId="32" xfId="0" applyFont="1" applyBorder="1" applyAlignment="1">
      <alignment horizontal="center"/>
    </xf>
    <xf numFmtId="0" fontId="2" fillId="0" borderId="21" xfId="0" applyFont="1" applyBorder="1"/>
    <xf numFmtId="4" fontId="2" fillId="0" borderId="32" xfId="0" applyNumberFormat="1" applyFont="1" applyBorder="1"/>
    <xf numFmtId="4" fontId="2" fillId="0" borderId="21" xfId="0" applyNumberFormat="1" applyFont="1" applyBorder="1"/>
    <xf numFmtId="0" fontId="7" fillId="0" borderId="21" xfId="0" applyFont="1" applyBorder="1"/>
    <xf numFmtId="0" fontId="9" fillId="0" borderId="14" xfId="0" applyFont="1" applyBorder="1" applyAlignment="1">
      <alignment horizontal="center"/>
    </xf>
    <xf numFmtId="0" fontId="9" fillId="0" borderId="10" xfId="0" applyFont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6" fillId="0" borderId="13" xfId="0" applyFont="1" applyBorder="1"/>
    <xf numFmtId="0" fontId="13" fillId="0" borderId="2" xfId="0" applyFont="1" applyBorder="1" applyAlignment="1">
      <alignment horizontal="center"/>
    </xf>
    <xf numFmtId="0" fontId="14" fillId="0" borderId="15" xfId="0" applyFont="1" applyBorder="1" applyAlignment="1">
      <alignment horizontal="center"/>
    </xf>
    <xf numFmtId="4" fontId="15" fillId="0" borderId="19" xfId="0" applyNumberFormat="1" applyFont="1" applyBorder="1"/>
    <xf numFmtId="0" fontId="13" fillId="0" borderId="1" xfId="0" applyFont="1" applyBorder="1" applyAlignment="1">
      <alignment horizontal="center"/>
    </xf>
    <xf numFmtId="4" fontId="15" fillId="0" borderId="17" xfId="0" applyNumberFormat="1" applyFont="1" applyBorder="1"/>
    <xf numFmtId="4" fontId="12" fillId="0" borderId="18" xfId="0" applyNumberFormat="1" applyFont="1" applyBorder="1"/>
    <xf numFmtId="4" fontId="15" fillId="0" borderId="1" xfId="0" applyNumberFormat="1" applyFont="1" applyBorder="1"/>
    <xf numFmtId="4" fontId="12" fillId="0" borderId="1" xfId="0" applyNumberFormat="1" applyFont="1" applyBorder="1"/>
    <xf numFmtId="0" fontId="9" fillId="0" borderId="22" xfId="0" applyFont="1" applyBorder="1" applyAlignment="1">
      <alignment horizontal="center"/>
    </xf>
    <xf numFmtId="0" fontId="3" fillId="0" borderId="22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/>
    <xf numFmtId="4" fontId="12" fillId="0" borderId="17" xfId="0" applyNumberFormat="1" applyFont="1" applyBorder="1"/>
    <xf numFmtId="0" fontId="7" fillId="0" borderId="31" xfId="0" quotePrefix="1" applyFont="1" applyBorder="1" applyAlignment="1">
      <alignment horizontal="left"/>
    </xf>
    <xf numFmtId="4" fontId="12" fillId="0" borderId="32" xfId="0" applyNumberFormat="1" applyFont="1" applyBorder="1"/>
    <xf numFmtId="4" fontId="12" fillId="0" borderId="21" xfId="0" applyNumberFormat="1" applyFont="1" applyBorder="1"/>
    <xf numFmtId="0" fontId="7" fillId="0" borderId="15" xfId="0" applyFont="1" applyBorder="1" applyAlignment="1">
      <alignment horizontal="center"/>
    </xf>
    <xf numFmtId="0" fontId="16" fillId="0" borderId="20" xfId="0" quotePrefix="1" applyFont="1" applyBorder="1" applyAlignment="1">
      <alignment horizontal="left"/>
    </xf>
    <xf numFmtId="0" fontId="16" fillId="0" borderId="31" xfId="0" quotePrefix="1" applyFont="1" applyBorder="1" applyAlignment="1">
      <alignment horizontal="left"/>
    </xf>
    <xf numFmtId="4" fontId="11" fillId="0" borderId="15" xfId="0" applyNumberFormat="1" applyFont="1" applyBorder="1"/>
    <xf numFmtId="4" fontId="11" fillId="0" borderId="16" xfId="0" applyNumberFormat="1" applyFont="1" applyBorder="1"/>
    <xf numFmtId="4" fontId="3" fillId="0" borderId="15" xfId="0" applyNumberFormat="1" applyFont="1" applyBorder="1"/>
    <xf numFmtId="0" fontId="2" fillId="0" borderId="20" xfId="0" applyFont="1" applyBorder="1" applyAlignment="1">
      <alignment wrapText="1"/>
    </xf>
    <xf numFmtId="0" fontId="7" fillId="0" borderId="31" xfId="0" quotePrefix="1" applyFont="1" applyBorder="1" applyAlignment="1">
      <alignment horizontal="left" wrapText="1"/>
    </xf>
    <xf numFmtId="0" fontId="2" fillId="0" borderId="38" xfId="0" applyFont="1" applyBorder="1" applyAlignment="1">
      <alignment horizontal="center"/>
    </xf>
    <xf numFmtId="0" fontId="6" fillId="0" borderId="38" xfId="0" applyFont="1" applyBorder="1" applyAlignment="1">
      <alignment horizontal="center"/>
    </xf>
    <xf numFmtId="0" fontId="6" fillId="0" borderId="39" xfId="0" applyFont="1" applyBorder="1"/>
    <xf numFmtId="4" fontId="7" fillId="0" borderId="40" xfId="0" applyNumberFormat="1" applyFont="1" applyBorder="1"/>
    <xf numFmtId="4" fontId="7" fillId="0" borderId="38" xfId="0" applyNumberFormat="1" applyFont="1" applyBorder="1"/>
    <xf numFmtId="4" fontId="7" fillId="3" borderId="39" xfId="0" applyNumberFormat="1" applyFont="1" applyFill="1" applyBorder="1"/>
    <xf numFmtId="4" fontId="3" fillId="0" borderId="40" xfId="0" applyNumberFormat="1" applyFont="1" applyBorder="1"/>
    <xf numFmtId="4" fontId="3" fillId="0" borderId="38" xfId="0" applyNumberFormat="1" applyFont="1" applyBorder="1"/>
    <xf numFmtId="4" fontId="8" fillId="2" borderId="23" xfId="0" applyNumberFormat="1" applyFont="1" applyFill="1" applyBorder="1" applyAlignment="1">
      <alignment horizontal="right" vertical="center"/>
    </xf>
    <xf numFmtId="0" fontId="6" fillId="0" borderId="2" xfId="0" applyFont="1" applyBorder="1" applyAlignment="1">
      <alignment horizontal="center"/>
    </xf>
    <xf numFmtId="0" fontId="2" fillId="0" borderId="16" xfId="0" applyFont="1" applyBorder="1" applyAlignment="1">
      <alignment horizontal="left"/>
    </xf>
    <xf numFmtId="4" fontId="7" fillId="0" borderId="2" xfId="0" applyNumberFormat="1" applyFont="1" applyBorder="1"/>
    <xf numFmtId="4" fontId="7" fillId="3" borderId="24" xfId="0" applyNumberFormat="1" applyFont="1" applyFill="1" applyBorder="1"/>
    <xf numFmtId="4" fontId="3" fillId="0" borderId="2" xfId="0" applyNumberFormat="1" applyFont="1" applyBorder="1"/>
    <xf numFmtId="4" fontId="6" fillId="3" borderId="24" xfId="0" applyNumberFormat="1" applyFont="1" applyFill="1" applyBorder="1"/>
    <xf numFmtId="0" fontId="6" fillId="0" borderId="1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2" fillId="0" borderId="24" xfId="0" applyFont="1" applyBorder="1"/>
    <xf numFmtId="4" fontId="2" fillId="0" borderId="41" xfId="0" applyNumberFormat="1" applyFont="1" applyBorder="1"/>
    <xf numFmtId="0" fontId="7" fillId="0" borderId="22" xfId="0" applyFont="1" applyBorder="1" applyAlignment="1">
      <alignment horizontal="center"/>
    </xf>
    <xf numFmtId="0" fontId="7" fillId="2" borderId="6" xfId="0" applyFont="1" applyFill="1" applyBorder="1"/>
    <xf numFmtId="4" fontId="7" fillId="2" borderId="5" xfId="0" applyNumberFormat="1" applyFont="1" applyFill="1" applyBorder="1"/>
    <xf numFmtId="4" fontId="7" fillId="3" borderId="5" xfId="0" applyNumberFormat="1" applyFont="1" applyFill="1" applyBorder="1"/>
    <xf numFmtId="4" fontId="3" fillId="2" borderId="5" xfId="0" applyNumberFormat="1" applyFont="1" applyFill="1" applyBorder="1"/>
    <xf numFmtId="0" fontId="7" fillId="0" borderId="23" xfId="0" applyFont="1" applyBorder="1"/>
    <xf numFmtId="4" fontId="7" fillId="6" borderId="42" xfId="0" applyNumberFormat="1" applyFont="1" applyFill="1" applyBorder="1"/>
    <xf numFmtId="4" fontId="3" fillId="6" borderId="42" xfId="0" applyNumberFormat="1" applyFont="1" applyFill="1" applyBorder="1"/>
    <xf numFmtId="4" fontId="7" fillId="3" borderId="42" xfId="0" applyNumberFormat="1" applyFont="1" applyFill="1" applyBorder="1"/>
    <xf numFmtId="0" fontId="2" fillId="5" borderId="1" xfId="0" applyFont="1" applyFill="1" applyBorder="1" applyAlignment="1">
      <alignment horizontal="center"/>
    </xf>
    <xf numFmtId="0" fontId="2" fillId="0" borderId="1" xfId="0" quotePrefix="1" applyFont="1" applyBorder="1" applyAlignment="1">
      <alignment horizontal="left" wrapText="1"/>
    </xf>
    <xf numFmtId="4" fontId="2" fillId="6" borderId="3" xfId="0" applyNumberFormat="1" applyFont="1" applyFill="1" applyBorder="1"/>
    <xf numFmtId="4" fontId="2" fillId="6" borderId="5" xfId="0" applyNumberFormat="1" applyFont="1" applyFill="1" applyBorder="1"/>
    <xf numFmtId="0" fontId="7" fillId="0" borderId="38" xfId="0" applyFont="1" applyFill="1" applyBorder="1" applyAlignment="1">
      <alignment horizontal="center"/>
    </xf>
    <xf numFmtId="0" fontId="7" fillId="0" borderId="39" xfId="0" applyFont="1" applyFill="1" applyBorder="1" applyAlignment="1">
      <alignment horizontal="center"/>
    </xf>
    <xf numFmtId="0" fontId="3" fillId="0" borderId="23" xfId="0" applyFont="1" applyBorder="1"/>
    <xf numFmtId="0" fontId="7" fillId="0" borderId="40" xfId="0" applyFont="1" applyBorder="1"/>
    <xf numFmtId="4" fontId="7" fillId="0" borderId="38" xfId="0" applyNumberFormat="1" applyFont="1" applyFill="1" applyBorder="1"/>
    <xf numFmtId="0" fontId="3" fillId="0" borderId="0" xfId="0" applyFont="1"/>
    <xf numFmtId="0" fontId="6" fillId="0" borderId="3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3" xfId="0" applyFont="1" applyFill="1" applyBorder="1"/>
    <xf numFmtId="4" fontId="6" fillId="0" borderId="3" xfId="0" applyNumberFormat="1" applyFont="1" applyFill="1" applyBorder="1"/>
    <xf numFmtId="0" fontId="6" fillId="0" borderId="4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2" fillId="0" borderId="4" xfId="0" applyFont="1" applyFill="1" applyBorder="1"/>
    <xf numFmtId="4" fontId="2" fillId="0" borderId="4" xfId="0" applyNumberFormat="1" applyFont="1" applyFill="1" applyBorder="1"/>
    <xf numFmtId="4" fontId="6" fillId="0" borderId="4" xfId="0" applyNumberFormat="1" applyFont="1" applyFill="1" applyBorder="1"/>
    <xf numFmtId="4" fontId="7" fillId="3" borderId="4" xfId="0" applyNumberFormat="1" applyFont="1" applyFill="1" applyBorder="1"/>
    <xf numFmtId="0" fontId="6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wrapText="1"/>
    </xf>
    <xf numFmtId="4" fontId="2" fillId="0" borderId="1" xfId="0" applyNumberFormat="1" applyFont="1" applyFill="1" applyBorder="1"/>
    <xf numFmtId="4" fontId="6" fillId="0" borderId="1" xfId="0" applyNumberFormat="1" applyFont="1" applyFill="1" applyBorder="1"/>
    <xf numFmtId="4" fontId="7" fillId="2" borderId="1" xfId="0" applyNumberFormat="1" applyFont="1" applyFill="1" applyBorder="1" applyAlignment="1">
      <alignment horizontal="right" vertical="center"/>
    </xf>
    <xf numFmtId="0" fontId="7" fillId="5" borderId="12" xfId="0" applyFont="1" applyFill="1" applyBorder="1" applyAlignment="1">
      <alignment horizontal="center"/>
    </xf>
    <xf numFmtId="0" fontId="7" fillId="5" borderId="11" xfId="0" applyFont="1" applyFill="1" applyBorder="1"/>
    <xf numFmtId="0" fontId="2" fillId="5" borderId="20" xfId="0" quotePrefix="1" applyFont="1" applyFill="1" applyBorder="1" applyAlignment="1">
      <alignment horizontal="left"/>
    </xf>
    <xf numFmtId="0" fontId="2" fillId="5" borderId="30" xfId="0" applyFont="1" applyFill="1" applyBorder="1" applyAlignment="1">
      <alignment horizontal="center"/>
    </xf>
    <xf numFmtId="0" fontId="7" fillId="5" borderId="31" xfId="0" quotePrefix="1" applyFont="1" applyFill="1" applyBorder="1" applyAlignment="1">
      <alignment horizontal="left" wrapText="1"/>
    </xf>
    <xf numFmtId="4" fontId="6" fillId="0" borderId="30" xfId="0" applyNumberFormat="1" applyFont="1" applyBorder="1"/>
    <xf numFmtId="4" fontId="6" fillId="0" borderId="23" xfId="0" applyNumberFormat="1" applyFont="1" applyBorder="1"/>
    <xf numFmtId="0" fontId="2" fillId="5" borderId="16" xfId="0" applyFont="1" applyFill="1" applyBorder="1"/>
    <xf numFmtId="4" fontId="8" fillId="2" borderId="18" xfId="0" applyNumberFormat="1" applyFont="1" applyFill="1" applyBorder="1" applyAlignment="1">
      <alignment horizontal="right" vertical="center"/>
    </xf>
    <xf numFmtId="0" fontId="6" fillId="0" borderId="31" xfId="0" applyFont="1" applyBorder="1"/>
    <xf numFmtId="0" fontId="7" fillId="5" borderId="22" xfId="0" applyFont="1" applyFill="1" applyBorder="1" applyAlignment="1">
      <alignment horizontal="center"/>
    </xf>
    <xf numFmtId="0" fontId="2" fillId="0" borderId="33" xfId="0" applyFont="1" applyBorder="1" applyAlignment="1">
      <alignment horizontal="center"/>
    </xf>
    <xf numFmtId="4" fontId="6" fillId="0" borderId="32" xfId="0" applyNumberFormat="1" applyFont="1" applyBorder="1"/>
    <xf numFmtId="4" fontId="6" fillId="0" borderId="21" xfId="0" applyNumberFormat="1" applyFont="1" applyBorder="1"/>
    <xf numFmtId="4" fontId="6" fillId="2" borderId="2" xfId="0" applyNumberFormat="1" applyFont="1" applyFill="1" applyBorder="1" applyAlignment="1">
      <alignment horizontal="right" vertical="center"/>
    </xf>
    <xf numFmtId="0" fontId="7" fillId="3" borderId="5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8" fillId="3" borderId="5" xfId="0" applyFont="1" applyFill="1" applyBorder="1"/>
    <xf numFmtId="4" fontId="7" fillId="3" borderId="33" xfId="0" applyNumberFormat="1" applyFont="1" applyFill="1" applyBorder="1"/>
    <xf numFmtId="4" fontId="7" fillId="3" borderId="37" xfId="0" applyNumberFormat="1" applyFont="1" applyFill="1" applyBorder="1"/>
    <xf numFmtId="0" fontId="9" fillId="0" borderId="5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7" fillId="0" borderId="5" xfId="0" applyFont="1" applyBorder="1"/>
    <xf numFmtId="4" fontId="7" fillId="0" borderId="33" xfId="0" applyNumberFormat="1" applyFont="1" applyBorder="1"/>
    <xf numFmtId="4" fontId="7" fillId="0" borderId="5" xfId="0" applyNumberFormat="1" applyFont="1" applyBorder="1"/>
    <xf numFmtId="0" fontId="9" fillId="0" borderId="4" xfId="0" applyFont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0" borderId="4" xfId="0" applyFont="1" applyBorder="1" applyAlignment="1">
      <alignment horizontal="left" wrapText="1"/>
    </xf>
    <xf numFmtId="4" fontId="2" fillId="0" borderId="43" xfId="0" applyNumberFormat="1" applyFont="1" applyBorder="1"/>
    <xf numFmtId="4" fontId="2" fillId="0" borderId="4" xfId="0" applyNumberFormat="1" applyFont="1" applyBorder="1"/>
    <xf numFmtId="4" fontId="6" fillId="3" borderId="44" xfId="0" applyNumberFormat="1" applyFont="1" applyFill="1" applyBorder="1"/>
    <xf numFmtId="4" fontId="6" fillId="3" borderId="4" xfId="0" applyNumberFormat="1" applyFont="1" applyFill="1" applyBorder="1"/>
    <xf numFmtId="0" fontId="7" fillId="7" borderId="5" xfId="0" applyFont="1" applyFill="1" applyBorder="1" applyAlignment="1">
      <alignment horizontal="center"/>
    </xf>
    <xf numFmtId="0" fontId="2" fillId="7" borderId="5" xfId="0" applyFont="1" applyFill="1" applyBorder="1" applyAlignment="1">
      <alignment horizontal="center"/>
    </xf>
    <xf numFmtId="0" fontId="8" fillId="7" borderId="5" xfId="0" applyFont="1" applyFill="1" applyBorder="1"/>
    <xf numFmtId="4" fontId="7" fillId="7" borderId="33" xfId="0" applyNumberFormat="1" applyFont="1" applyFill="1" applyBorder="1"/>
    <xf numFmtId="4" fontId="7" fillId="7" borderId="5" xfId="0" applyNumberFormat="1" applyFont="1" applyFill="1" applyBorder="1"/>
    <xf numFmtId="0" fontId="2" fillId="6" borderId="0" xfId="0" applyFont="1" applyFill="1"/>
    <xf numFmtId="0" fontId="2" fillId="5" borderId="22" xfId="0" applyFont="1" applyFill="1" applyBorder="1"/>
    <xf numFmtId="4" fontId="2" fillId="0" borderId="22" xfId="0" applyNumberFormat="1" applyFont="1" applyBorder="1"/>
    <xf numFmtId="0" fontId="3" fillId="5" borderId="10" xfId="0" applyFont="1" applyFill="1" applyBorder="1" applyAlignment="1">
      <alignment horizontal="center"/>
    </xf>
    <xf numFmtId="1" fontId="3" fillId="5" borderId="45" xfId="0" applyNumberFormat="1" applyFont="1" applyFill="1" applyBorder="1" applyAlignment="1">
      <alignment horizontal="center"/>
    </xf>
    <xf numFmtId="0" fontId="7" fillId="2" borderId="46" xfId="0" applyFont="1" applyFill="1" applyBorder="1"/>
    <xf numFmtId="4" fontId="7" fillId="2" borderId="46" xfId="0" applyNumberFormat="1" applyFont="1" applyFill="1" applyBorder="1"/>
    <xf numFmtId="4" fontId="7" fillId="2" borderId="46" xfId="0" applyNumberFormat="1" applyFont="1" applyFill="1" applyBorder="1" applyAlignment="1">
      <alignment horizontal="right" vertical="center"/>
    </xf>
    <xf numFmtId="0" fontId="7" fillId="0" borderId="47" xfId="0" applyFont="1" applyBorder="1" applyAlignment="1">
      <alignment wrapText="1"/>
    </xf>
    <xf numFmtId="4" fontId="6" fillId="0" borderId="48" xfId="0" applyNumberFormat="1" applyFont="1" applyBorder="1"/>
    <xf numFmtId="4" fontId="6" fillId="0" borderId="16" xfId="0" applyNumberFormat="1" applyFont="1" applyBorder="1"/>
    <xf numFmtId="0" fontId="3" fillId="0" borderId="49" xfId="0" quotePrefix="1" applyFont="1" applyBorder="1" applyAlignment="1">
      <alignment horizontal="left" wrapText="1"/>
    </xf>
    <xf numFmtId="4" fontId="2" fillId="0" borderId="50" xfId="0" applyNumberFormat="1" applyFont="1" applyBorder="1"/>
    <xf numFmtId="0" fontId="2" fillId="0" borderId="50" xfId="0" applyFont="1" applyBorder="1"/>
    <xf numFmtId="0" fontId="3" fillId="0" borderId="51" xfId="0" quotePrefix="1" applyFont="1" applyBorder="1" applyAlignment="1">
      <alignment horizontal="left" wrapText="1"/>
    </xf>
    <xf numFmtId="0" fontId="7" fillId="0" borderId="52" xfId="0" applyFont="1" applyBorder="1" applyAlignment="1">
      <alignment wrapText="1"/>
    </xf>
    <xf numFmtId="4" fontId="2" fillId="0" borderId="23" xfId="0" applyNumberFormat="1" applyFont="1" applyBorder="1"/>
    <xf numFmtId="0" fontId="2" fillId="0" borderId="23" xfId="0" applyFont="1" applyBorder="1"/>
    <xf numFmtId="4" fontId="8" fillId="2" borderId="53" xfId="0" applyNumberFormat="1" applyFont="1" applyFill="1" applyBorder="1" applyAlignment="1">
      <alignment horizontal="right" vertical="center"/>
    </xf>
    <xf numFmtId="0" fontId="2" fillId="0" borderId="0" xfId="0" applyFont="1" applyBorder="1"/>
    <xf numFmtId="4" fontId="3" fillId="0" borderId="0" xfId="0" applyNumberFormat="1" applyFont="1" applyFill="1"/>
    <xf numFmtId="9" fontId="2" fillId="0" borderId="0" xfId="0" applyNumberFormat="1" applyFont="1" applyBorder="1"/>
    <xf numFmtId="44" fontId="3" fillId="0" borderId="0" xfId="1" applyFont="1" applyFill="1"/>
    <xf numFmtId="9" fontId="2" fillId="0" borderId="0" xfId="0" applyNumberFormat="1" applyFont="1"/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0" fillId="0" borderId="1" xfId="0" applyBorder="1" applyAlignment="1"/>
    <xf numFmtId="0" fontId="7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</cellXfs>
  <cellStyles count="2">
    <cellStyle name="Normalny" xfId="0" builtinId="0"/>
    <cellStyle name="Walutowy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dochody%2029.10.2013r.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rkusz8"/>
      <sheetName val="Arkusz7"/>
      <sheetName val="Arkusz6"/>
      <sheetName val="Arkusz5"/>
      <sheetName val="Arkusz4"/>
      <sheetName val="Arkusz3"/>
      <sheetName val="Arkusz2"/>
      <sheetName val="Arkusz1"/>
    </sheetNames>
    <sheetDataSet>
      <sheetData sheetId="0"/>
      <sheetData sheetId="1">
        <row r="11">
          <cell r="I11">
            <v>265523.12</v>
          </cell>
          <cell r="M11">
            <v>325750</v>
          </cell>
          <cell r="N11">
            <v>591273.12</v>
          </cell>
        </row>
        <row r="12">
          <cell r="I12">
            <v>4800</v>
          </cell>
          <cell r="M12">
            <v>30000</v>
          </cell>
          <cell r="N12">
            <v>34800</v>
          </cell>
        </row>
        <row r="15">
          <cell r="I15">
            <v>4800</v>
          </cell>
          <cell r="M15">
            <v>0</v>
          </cell>
          <cell r="N15">
            <v>4800</v>
          </cell>
        </row>
        <row r="16">
          <cell r="I16">
            <v>0</v>
          </cell>
          <cell r="M16">
            <v>30000</v>
          </cell>
          <cell r="N16">
            <v>30000</v>
          </cell>
        </row>
        <row r="18">
          <cell r="I18">
            <v>0</v>
          </cell>
          <cell r="M18">
            <v>295750</v>
          </cell>
          <cell r="N18">
            <v>295750</v>
          </cell>
        </row>
        <row r="19">
          <cell r="I19">
            <v>0</v>
          </cell>
          <cell r="M19">
            <v>295750</v>
          </cell>
          <cell r="N19">
            <v>295750</v>
          </cell>
        </row>
        <row r="21">
          <cell r="I21">
            <v>260723.12</v>
          </cell>
          <cell r="M21">
            <v>0</v>
          </cell>
          <cell r="N21">
            <v>260723.12</v>
          </cell>
        </row>
        <row r="24">
          <cell r="I24">
            <v>260723.12</v>
          </cell>
          <cell r="M24">
            <v>0</v>
          </cell>
          <cell r="N24">
            <v>260723.12</v>
          </cell>
        </row>
        <row r="26">
          <cell r="I26">
            <v>2000</v>
          </cell>
          <cell r="M26">
            <v>0</v>
          </cell>
          <cell r="N26">
            <v>2000</v>
          </cell>
        </row>
        <row r="27">
          <cell r="I27">
            <v>2000</v>
          </cell>
          <cell r="M27">
            <v>0</v>
          </cell>
          <cell r="N27">
            <v>2000</v>
          </cell>
        </row>
        <row r="30">
          <cell r="I30">
            <v>2000</v>
          </cell>
          <cell r="M30">
            <v>0</v>
          </cell>
          <cell r="N30">
            <v>2000</v>
          </cell>
        </row>
        <row r="32">
          <cell r="I32">
            <v>105746.79</v>
          </cell>
          <cell r="M32">
            <v>483265.24</v>
          </cell>
          <cell r="N32">
            <v>589012.03</v>
          </cell>
        </row>
        <row r="33">
          <cell r="I33">
            <v>105746.79</v>
          </cell>
          <cell r="M33">
            <v>483265.24</v>
          </cell>
          <cell r="N33">
            <v>589012.03</v>
          </cell>
        </row>
        <row r="34">
          <cell r="I34">
            <v>31744.7</v>
          </cell>
          <cell r="M34">
            <v>0</v>
          </cell>
          <cell r="N34">
            <v>31744.7</v>
          </cell>
        </row>
        <row r="37">
          <cell r="I37">
            <v>68502.09</v>
          </cell>
          <cell r="M37">
            <v>0</v>
          </cell>
          <cell r="N37">
            <v>68502.09</v>
          </cell>
        </row>
        <row r="39">
          <cell r="I39">
            <v>0</v>
          </cell>
          <cell r="M39">
            <v>48175.240000000005</v>
          </cell>
          <cell r="N39">
            <v>48175.240000000005</v>
          </cell>
        </row>
        <row r="41">
          <cell r="I41">
            <v>0</v>
          </cell>
          <cell r="M41">
            <v>435090</v>
          </cell>
          <cell r="N41">
            <v>435090</v>
          </cell>
        </row>
        <row r="42">
          <cell r="I42">
            <v>5500</v>
          </cell>
          <cell r="M42">
            <v>0</v>
          </cell>
          <cell r="N42">
            <v>5500</v>
          </cell>
        </row>
        <row r="44">
          <cell r="I44">
            <v>114554.72</v>
          </cell>
          <cell r="M44">
            <v>0</v>
          </cell>
          <cell r="N44">
            <v>114554.72</v>
          </cell>
        </row>
        <row r="45">
          <cell r="I45">
            <v>54800</v>
          </cell>
          <cell r="M45">
            <v>0</v>
          </cell>
          <cell r="N45">
            <v>54800</v>
          </cell>
        </row>
        <row r="48">
          <cell r="I48">
            <v>54800</v>
          </cell>
          <cell r="M48">
            <v>0</v>
          </cell>
          <cell r="N48">
            <v>54800</v>
          </cell>
        </row>
        <row r="50">
          <cell r="I50">
            <v>59754.720000000001</v>
          </cell>
          <cell r="M50">
            <v>0</v>
          </cell>
          <cell r="N50">
            <v>59754.720000000001</v>
          </cell>
        </row>
        <row r="51">
          <cell r="I51">
            <v>4000</v>
          </cell>
          <cell r="M51">
            <v>0</v>
          </cell>
          <cell r="N51">
            <v>4000</v>
          </cell>
        </row>
        <row r="54">
          <cell r="I54">
            <v>15654.72</v>
          </cell>
          <cell r="M54">
            <v>0</v>
          </cell>
          <cell r="N54">
            <v>15654.72</v>
          </cell>
        </row>
        <row r="55">
          <cell r="I55">
            <v>40100</v>
          </cell>
          <cell r="M55">
            <v>0</v>
          </cell>
          <cell r="N55">
            <v>40100</v>
          </cell>
        </row>
        <row r="58">
          <cell r="I58">
            <v>1100</v>
          </cell>
          <cell r="M58">
            <v>0</v>
          </cell>
          <cell r="N58">
            <v>1100</v>
          </cell>
        </row>
        <row r="60">
          <cell r="I60">
            <v>1100</v>
          </cell>
          <cell r="M60">
            <v>0</v>
          </cell>
          <cell r="N60">
            <v>1100</v>
          </cell>
        </row>
        <row r="63">
          <cell r="I63">
            <v>1100</v>
          </cell>
          <cell r="M63">
            <v>0</v>
          </cell>
          <cell r="N63">
            <v>1100</v>
          </cell>
        </row>
        <row r="65">
          <cell r="I65">
            <v>0</v>
          </cell>
          <cell r="M65">
            <v>44177</v>
          </cell>
          <cell r="N65">
            <v>44177</v>
          </cell>
        </row>
        <row r="66">
          <cell r="I66">
            <v>0</v>
          </cell>
          <cell r="M66">
            <v>44177</v>
          </cell>
          <cell r="N66">
            <v>44177</v>
          </cell>
        </row>
        <row r="67">
          <cell r="I67">
            <v>0</v>
          </cell>
          <cell r="M67">
            <v>6600</v>
          </cell>
          <cell r="N67">
            <v>6600</v>
          </cell>
        </row>
        <row r="68">
          <cell r="I68">
            <v>0</v>
          </cell>
          <cell r="M68">
            <v>37577</v>
          </cell>
          <cell r="N68">
            <v>37577</v>
          </cell>
        </row>
        <row r="72">
          <cell r="I72">
            <v>8115936.0300000003</v>
          </cell>
          <cell r="M72">
            <v>0</v>
          </cell>
          <cell r="N72">
            <v>8115936.0300000003</v>
          </cell>
        </row>
        <row r="73">
          <cell r="I73">
            <v>5500</v>
          </cell>
          <cell r="M73">
            <v>0</v>
          </cell>
          <cell r="N73">
            <v>5500</v>
          </cell>
        </row>
        <row r="75">
          <cell r="I75">
            <v>5000</v>
          </cell>
          <cell r="M75">
            <v>0</v>
          </cell>
          <cell r="N75">
            <v>5000</v>
          </cell>
        </row>
        <row r="76">
          <cell r="I76">
            <v>500</v>
          </cell>
          <cell r="M76">
            <v>0</v>
          </cell>
          <cell r="N76">
            <v>500</v>
          </cell>
        </row>
        <row r="80">
          <cell r="I80">
            <v>1574860.71</v>
          </cell>
          <cell r="M80">
            <v>0</v>
          </cell>
          <cell r="N80">
            <v>1574860.71</v>
          </cell>
        </row>
        <row r="81">
          <cell r="I81">
            <v>1361097</v>
          </cell>
          <cell r="M81">
            <v>0</v>
          </cell>
          <cell r="N81">
            <v>1361097</v>
          </cell>
        </row>
        <row r="82">
          <cell r="I82">
            <v>119204</v>
          </cell>
          <cell r="M82">
            <v>0</v>
          </cell>
          <cell r="N82">
            <v>119204</v>
          </cell>
        </row>
        <row r="83">
          <cell r="I83">
            <v>47041</v>
          </cell>
          <cell r="M83">
            <v>0</v>
          </cell>
          <cell r="N83">
            <v>47041</v>
          </cell>
        </row>
        <row r="84">
          <cell r="I84">
            <v>6440.66</v>
          </cell>
          <cell r="M84">
            <v>0</v>
          </cell>
          <cell r="N84">
            <v>6440.66</v>
          </cell>
        </row>
        <row r="85">
          <cell r="I85">
            <v>38000</v>
          </cell>
          <cell r="M85">
            <v>0</v>
          </cell>
          <cell r="N85">
            <v>38000</v>
          </cell>
        </row>
        <row r="86">
          <cell r="I86">
            <v>2000.05</v>
          </cell>
          <cell r="M86">
            <v>0</v>
          </cell>
          <cell r="N86">
            <v>2000.05</v>
          </cell>
        </row>
        <row r="87">
          <cell r="I87">
            <v>1078</v>
          </cell>
          <cell r="M87">
            <v>0</v>
          </cell>
          <cell r="N87">
            <v>1078</v>
          </cell>
        </row>
        <row r="92">
          <cell r="I92">
            <v>2139384.3200000003</v>
          </cell>
          <cell r="M92">
            <v>0</v>
          </cell>
          <cell r="N92">
            <v>2139384.3200000003</v>
          </cell>
        </row>
        <row r="93">
          <cell r="I93">
            <v>1333933</v>
          </cell>
          <cell r="M93">
            <v>0</v>
          </cell>
          <cell r="N93">
            <v>1333933</v>
          </cell>
        </row>
        <row r="94">
          <cell r="I94">
            <v>468051</v>
          </cell>
          <cell r="M94">
            <v>0</v>
          </cell>
          <cell r="N94">
            <v>468051</v>
          </cell>
        </row>
        <row r="95">
          <cell r="I95">
            <v>5662</v>
          </cell>
          <cell r="M95">
            <v>0</v>
          </cell>
          <cell r="N95">
            <v>5662</v>
          </cell>
        </row>
        <row r="96">
          <cell r="I96">
            <v>55088.32</v>
          </cell>
          <cell r="M96">
            <v>0</v>
          </cell>
          <cell r="N96">
            <v>55088.32</v>
          </cell>
        </row>
        <row r="97">
          <cell r="I97">
            <v>53000</v>
          </cell>
          <cell r="M97">
            <v>0</v>
          </cell>
          <cell r="N97">
            <v>53000</v>
          </cell>
        </row>
        <row r="98">
          <cell r="I98">
            <v>3650</v>
          </cell>
          <cell r="M98">
            <v>0</v>
          </cell>
          <cell r="N98">
            <v>3650</v>
          </cell>
        </row>
        <row r="99">
          <cell r="I99">
            <v>90000</v>
          </cell>
          <cell r="M99">
            <v>0</v>
          </cell>
          <cell r="N99">
            <v>90000</v>
          </cell>
        </row>
        <row r="100">
          <cell r="I100">
            <v>120000</v>
          </cell>
          <cell r="M100">
            <v>0</v>
          </cell>
          <cell r="N100">
            <v>120000</v>
          </cell>
        </row>
        <row r="101">
          <cell r="I101">
            <v>10000</v>
          </cell>
          <cell r="M101">
            <v>0</v>
          </cell>
          <cell r="N101">
            <v>10000</v>
          </cell>
        </row>
        <row r="104">
          <cell r="I104">
            <v>1034799</v>
          </cell>
          <cell r="M104">
            <v>0</v>
          </cell>
          <cell r="N104">
            <v>1034799</v>
          </cell>
        </row>
        <row r="105">
          <cell r="I105">
            <v>16000</v>
          </cell>
          <cell r="M105">
            <v>0</v>
          </cell>
          <cell r="N105">
            <v>16000</v>
          </cell>
        </row>
        <row r="106">
          <cell r="I106">
            <v>420000</v>
          </cell>
          <cell r="M106">
            <v>0</v>
          </cell>
          <cell r="N106">
            <v>420000</v>
          </cell>
        </row>
        <row r="107">
          <cell r="I107">
            <v>79645</v>
          </cell>
          <cell r="M107">
            <v>0</v>
          </cell>
          <cell r="N107">
            <v>79645</v>
          </cell>
        </row>
        <row r="109">
          <cell r="I109">
            <v>519154</v>
          </cell>
          <cell r="M109">
            <v>0</v>
          </cell>
          <cell r="N109">
            <v>519154</v>
          </cell>
        </row>
        <row r="111">
          <cell r="I111">
            <v>3361392</v>
          </cell>
          <cell r="M111">
            <v>0</v>
          </cell>
          <cell r="N111">
            <v>3361392</v>
          </cell>
        </row>
        <row r="112">
          <cell r="I112">
            <v>3326392</v>
          </cell>
          <cell r="M112">
            <v>0</v>
          </cell>
          <cell r="N112">
            <v>3326392</v>
          </cell>
        </row>
        <row r="113">
          <cell r="I113">
            <v>35000</v>
          </cell>
          <cell r="M113">
            <v>0</v>
          </cell>
          <cell r="N113">
            <v>35000</v>
          </cell>
        </row>
        <row r="115">
          <cell r="I115">
            <v>5991076</v>
          </cell>
          <cell r="M115">
            <v>0</v>
          </cell>
          <cell r="N115">
            <v>5991076</v>
          </cell>
        </row>
        <row r="116">
          <cell r="I116">
            <v>5196795</v>
          </cell>
          <cell r="M116">
            <v>0</v>
          </cell>
          <cell r="N116">
            <v>5196795</v>
          </cell>
        </row>
        <row r="117">
          <cell r="I117">
            <v>5196795</v>
          </cell>
          <cell r="M117">
            <v>0</v>
          </cell>
          <cell r="N117">
            <v>5196795</v>
          </cell>
        </row>
        <row r="119">
          <cell r="I119">
            <v>712334</v>
          </cell>
          <cell r="M119">
            <v>0</v>
          </cell>
          <cell r="N119">
            <v>712334</v>
          </cell>
        </row>
        <row r="120">
          <cell r="I120">
            <v>712334</v>
          </cell>
          <cell r="M120">
            <v>0</v>
          </cell>
          <cell r="N120">
            <v>712334</v>
          </cell>
        </row>
        <row r="122">
          <cell r="I122">
            <v>50000</v>
          </cell>
          <cell r="M122">
            <v>0</v>
          </cell>
          <cell r="N122">
            <v>50000</v>
          </cell>
        </row>
        <row r="123">
          <cell r="I123">
            <v>50000</v>
          </cell>
          <cell r="M123">
            <v>0</v>
          </cell>
          <cell r="N123">
            <v>50000</v>
          </cell>
        </row>
        <row r="125">
          <cell r="I125">
            <v>31947</v>
          </cell>
          <cell r="M125">
            <v>0</v>
          </cell>
          <cell r="N125">
            <v>31947</v>
          </cell>
        </row>
        <row r="126">
          <cell r="I126">
            <v>31947</v>
          </cell>
          <cell r="M126">
            <v>0</v>
          </cell>
          <cell r="N126">
            <v>31947</v>
          </cell>
        </row>
        <row r="128">
          <cell r="I128">
            <v>415036</v>
          </cell>
          <cell r="M128">
            <v>0</v>
          </cell>
          <cell r="N128">
            <v>415036</v>
          </cell>
        </row>
        <row r="129">
          <cell r="I129">
            <v>20949</v>
          </cell>
          <cell r="M129">
            <v>0</v>
          </cell>
          <cell r="N129">
            <v>20949</v>
          </cell>
        </row>
        <row r="132">
          <cell r="I132">
            <v>20949</v>
          </cell>
          <cell r="M132">
            <v>0</v>
          </cell>
          <cell r="N132">
            <v>20949</v>
          </cell>
        </row>
        <row r="134">
          <cell r="I134">
            <v>216691</v>
          </cell>
          <cell r="M134">
            <v>0</v>
          </cell>
          <cell r="N134">
            <v>216691</v>
          </cell>
        </row>
        <row r="135">
          <cell r="I135">
            <v>180994</v>
          </cell>
          <cell r="M135">
            <v>0</v>
          </cell>
          <cell r="N135">
            <v>180994</v>
          </cell>
        </row>
        <row r="136">
          <cell r="I136">
            <v>300</v>
          </cell>
          <cell r="M136">
            <v>0</v>
          </cell>
          <cell r="N136">
            <v>300</v>
          </cell>
        </row>
        <row r="138">
          <cell r="I138">
            <v>35397</v>
          </cell>
          <cell r="M138">
            <v>0</v>
          </cell>
          <cell r="N138">
            <v>35397</v>
          </cell>
        </row>
        <row r="140">
          <cell r="I140">
            <v>7000</v>
          </cell>
          <cell r="M140">
            <v>0</v>
          </cell>
          <cell r="N140">
            <v>7000</v>
          </cell>
        </row>
        <row r="141">
          <cell r="I141">
            <v>7000</v>
          </cell>
          <cell r="M141">
            <v>0</v>
          </cell>
          <cell r="N141">
            <v>7000</v>
          </cell>
        </row>
        <row r="143">
          <cell r="I143">
            <v>850</v>
          </cell>
          <cell r="M143">
            <v>0</v>
          </cell>
          <cell r="N143">
            <v>850</v>
          </cell>
        </row>
        <row r="144">
          <cell r="I144">
            <v>700</v>
          </cell>
          <cell r="M144">
            <v>0</v>
          </cell>
          <cell r="N144">
            <v>700</v>
          </cell>
        </row>
        <row r="145">
          <cell r="I145">
            <v>150</v>
          </cell>
          <cell r="M145">
            <v>0</v>
          </cell>
          <cell r="N145">
            <v>150</v>
          </cell>
        </row>
        <row r="147">
          <cell r="I147">
            <v>169546</v>
          </cell>
          <cell r="M147">
            <v>0</v>
          </cell>
          <cell r="N147">
            <v>169546</v>
          </cell>
        </row>
        <row r="148">
          <cell r="I148">
            <v>169546</v>
          </cell>
          <cell r="M148">
            <v>0</v>
          </cell>
          <cell r="N148">
            <v>169546</v>
          </cell>
        </row>
        <row r="150">
          <cell r="I150">
            <v>1884956</v>
          </cell>
          <cell r="M150">
            <v>0</v>
          </cell>
          <cell r="N150">
            <v>1884956</v>
          </cell>
        </row>
        <row r="152">
          <cell r="I152">
            <v>1678257</v>
          </cell>
          <cell r="M152">
            <v>0</v>
          </cell>
          <cell r="N152">
            <v>1678257</v>
          </cell>
        </row>
        <row r="155">
          <cell r="I155">
            <v>1675000</v>
          </cell>
          <cell r="M155">
            <v>0</v>
          </cell>
          <cell r="N155">
            <v>1675000</v>
          </cell>
        </row>
        <row r="156">
          <cell r="I156">
            <v>3257</v>
          </cell>
          <cell r="M156">
            <v>0</v>
          </cell>
          <cell r="N156">
            <v>3257</v>
          </cell>
        </row>
        <row r="159">
          <cell r="I159">
            <v>3813</v>
          </cell>
          <cell r="M159">
            <v>0</v>
          </cell>
          <cell r="N159">
            <v>3813</v>
          </cell>
        </row>
        <row r="162">
          <cell r="I162">
            <v>1624</v>
          </cell>
          <cell r="M162">
            <v>0</v>
          </cell>
          <cell r="N162">
            <v>1624</v>
          </cell>
        </row>
        <row r="164">
          <cell r="I164">
            <v>2189</v>
          </cell>
          <cell r="M164">
            <v>0</v>
          </cell>
          <cell r="N164">
            <v>2189</v>
          </cell>
        </row>
        <row r="166">
          <cell r="I166">
            <v>67000</v>
          </cell>
          <cell r="M166">
            <v>0</v>
          </cell>
          <cell r="N166">
            <v>67000</v>
          </cell>
        </row>
        <row r="168">
          <cell r="I168">
            <v>67000</v>
          </cell>
          <cell r="M168">
            <v>0</v>
          </cell>
          <cell r="N168">
            <v>67000</v>
          </cell>
        </row>
        <row r="170">
          <cell r="I170">
            <v>22700</v>
          </cell>
          <cell r="M170">
            <v>0</v>
          </cell>
          <cell r="N170">
            <v>22700</v>
          </cell>
        </row>
        <row r="172">
          <cell r="I172">
            <v>22700</v>
          </cell>
          <cell r="M172">
            <v>0</v>
          </cell>
          <cell r="N172">
            <v>22700</v>
          </cell>
        </row>
        <row r="174">
          <cell r="I174">
            <v>35800</v>
          </cell>
          <cell r="M174">
            <v>0</v>
          </cell>
          <cell r="N174">
            <v>35800</v>
          </cell>
        </row>
        <row r="176">
          <cell r="I176">
            <v>35800</v>
          </cell>
          <cell r="M176">
            <v>0</v>
          </cell>
          <cell r="N176">
            <v>35800</v>
          </cell>
        </row>
        <row r="178">
          <cell r="I178">
            <v>5200</v>
          </cell>
          <cell r="M178">
            <v>0</v>
          </cell>
          <cell r="N178">
            <v>5200</v>
          </cell>
        </row>
        <row r="179">
          <cell r="I179">
            <v>5200</v>
          </cell>
          <cell r="M179">
            <v>0</v>
          </cell>
          <cell r="N179">
            <v>5200</v>
          </cell>
        </row>
        <row r="181">
          <cell r="I181">
            <v>72186</v>
          </cell>
          <cell r="M181">
            <v>0</v>
          </cell>
          <cell r="N181">
            <v>72186</v>
          </cell>
        </row>
        <row r="182">
          <cell r="I182">
            <v>18480</v>
          </cell>
          <cell r="M182">
            <v>0</v>
          </cell>
          <cell r="N182">
            <v>18480</v>
          </cell>
        </row>
        <row r="185">
          <cell r="I185">
            <v>35226</v>
          </cell>
          <cell r="M185">
            <v>0</v>
          </cell>
          <cell r="N185">
            <v>35226</v>
          </cell>
        </row>
        <row r="187">
          <cell r="I187">
            <v>18480</v>
          </cell>
          <cell r="M187">
            <v>0</v>
          </cell>
          <cell r="N187">
            <v>18480</v>
          </cell>
        </row>
        <row r="189">
          <cell r="I189">
            <v>121050.8</v>
          </cell>
          <cell r="M189">
            <v>0</v>
          </cell>
          <cell r="N189">
            <v>121050.8</v>
          </cell>
        </row>
        <row r="190">
          <cell r="I190">
            <v>121050.8</v>
          </cell>
          <cell r="M190">
            <v>0</v>
          </cell>
          <cell r="N190">
            <v>121050.8</v>
          </cell>
        </row>
        <row r="191">
          <cell r="I191">
            <v>114964.45</v>
          </cell>
          <cell r="M191">
            <v>0</v>
          </cell>
          <cell r="N191">
            <v>114964.45</v>
          </cell>
        </row>
        <row r="192">
          <cell r="I192">
            <v>6086.35</v>
          </cell>
          <cell r="M192">
            <v>0</v>
          </cell>
          <cell r="N192">
            <v>6086.35</v>
          </cell>
        </row>
        <row r="194">
          <cell r="I194">
            <v>127029.4</v>
          </cell>
          <cell r="M194">
            <v>0</v>
          </cell>
          <cell r="N194">
            <v>127029.4</v>
          </cell>
        </row>
        <row r="195">
          <cell r="I195">
            <v>92419</v>
          </cell>
          <cell r="M195">
            <v>0</v>
          </cell>
          <cell r="N195">
            <v>92419</v>
          </cell>
        </row>
        <row r="196">
          <cell r="I196">
            <v>38000</v>
          </cell>
          <cell r="M196">
            <v>0</v>
          </cell>
          <cell r="N196">
            <v>38000</v>
          </cell>
        </row>
        <row r="198">
          <cell r="I198">
            <v>54419</v>
          </cell>
          <cell r="M198">
            <v>0</v>
          </cell>
          <cell r="N198">
            <v>54419</v>
          </cell>
        </row>
        <row r="200">
          <cell r="I200">
            <v>31919</v>
          </cell>
          <cell r="M200">
            <v>0</v>
          </cell>
          <cell r="N200">
            <v>31919</v>
          </cell>
        </row>
        <row r="202">
          <cell r="I202">
            <v>19032</v>
          </cell>
          <cell r="M202">
            <v>0</v>
          </cell>
          <cell r="N202">
            <v>19032</v>
          </cell>
        </row>
        <row r="203">
          <cell r="I203">
            <v>12887</v>
          </cell>
          <cell r="M203">
            <v>0</v>
          </cell>
          <cell r="N203">
            <v>12887</v>
          </cell>
        </row>
        <row r="205">
          <cell r="I205">
            <v>2691.4</v>
          </cell>
          <cell r="M205">
            <v>0</v>
          </cell>
          <cell r="N205">
            <v>2691.4</v>
          </cell>
        </row>
        <row r="208">
          <cell r="I208">
            <v>2691.4</v>
          </cell>
          <cell r="M208">
            <v>0</v>
          </cell>
          <cell r="N208">
            <v>2691.4</v>
          </cell>
        </row>
        <row r="210">
          <cell r="I210">
            <v>92000</v>
          </cell>
          <cell r="M210">
            <v>1066396</v>
          </cell>
          <cell r="N210">
            <v>1158396</v>
          </cell>
        </row>
        <row r="211">
          <cell r="I211">
            <v>78000</v>
          </cell>
          <cell r="M211">
            <v>1038896</v>
          </cell>
          <cell r="N211">
            <v>1116896</v>
          </cell>
        </row>
        <row r="212">
          <cell r="I212">
            <v>78000</v>
          </cell>
          <cell r="M212">
            <v>0</v>
          </cell>
          <cell r="N212">
            <v>78000</v>
          </cell>
        </row>
        <row r="213">
          <cell r="I213">
            <v>0</v>
          </cell>
          <cell r="M213">
            <v>87430</v>
          </cell>
          <cell r="N213">
            <v>87430</v>
          </cell>
        </row>
        <row r="214">
          <cell r="I214">
            <v>0</v>
          </cell>
          <cell r="M214">
            <v>951466</v>
          </cell>
          <cell r="N214">
            <v>951466</v>
          </cell>
        </row>
        <row r="216">
          <cell r="I216">
            <v>13000</v>
          </cell>
          <cell r="M216">
            <v>0</v>
          </cell>
          <cell r="N216">
            <v>13000</v>
          </cell>
        </row>
        <row r="217">
          <cell r="I217">
            <v>13000</v>
          </cell>
          <cell r="M217">
            <v>0</v>
          </cell>
          <cell r="N217">
            <v>13000</v>
          </cell>
        </row>
        <row r="219">
          <cell r="I219">
            <v>1000</v>
          </cell>
          <cell r="M219">
            <v>0</v>
          </cell>
          <cell r="N219">
            <v>1000</v>
          </cell>
        </row>
        <row r="220">
          <cell r="I220">
            <v>1000</v>
          </cell>
          <cell r="M220">
            <v>0</v>
          </cell>
          <cell r="N220">
            <v>1000</v>
          </cell>
        </row>
        <row r="222">
          <cell r="I222">
            <v>0</v>
          </cell>
          <cell r="M222">
            <v>27500</v>
          </cell>
          <cell r="N222">
            <v>27500</v>
          </cell>
        </row>
        <row r="223">
          <cell r="I223">
            <v>0</v>
          </cell>
          <cell r="M223">
            <v>27500</v>
          </cell>
          <cell r="N223">
            <v>27500</v>
          </cell>
        </row>
        <row r="225">
          <cell r="I225">
            <v>2350</v>
          </cell>
          <cell r="M225">
            <v>108672</v>
          </cell>
          <cell r="N225">
            <v>111022</v>
          </cell>
        </row>
        <row r="226">
          <cell r="I226">
            <v>2350</v>
          </cell>
          <cell r="M226">
            <v>0</v>
          </cell>
          <cell r="N226">
            <v>2350</v>
          </cell>
        </row>
        <row r="227">
          <cell r="I227">
            <v>2350</v>
          </cell>
          <cell r="M227">
            <v>0</v>
          </cell>
          <cell r="N227">
            <v>2350</v>
          </cell>
        </row>
        <row r="229">
          <cell r="I229">
            <v>0</v>
          </cell>
          <cell r="M229">
            <v>108672</v>
          </cell>
          <cell r="N229">
            <v>108672</v>
          </cell>
        </row>
        <row r="230">
          <cell r="I230">
            <v>0</v>
          </cell>
          <cell r="M230">
            <v>108672</v>
          </cell>
          <cell r="N230">
            <v>108672</v>
          </cell>
        </row>
        <row r="232">
          <cell r="I232">
            <v>17238358.859999999</v>
          </cell>
          <cell r="M232">
            <v>2028260.24</v>
          </cell>
          <cell r="N232">
            <v>19266619.099999998</v>
          </cell>
        </row>
        <row r="233">
          <cell r="I233">
            <v>2419777.92</v>
          </cell>
          <cell r="M233">
            <v>1480895</v>
          </cell>
          <cell r="N233">
            <v>3900672.92</v>
          </cell>
        </row>
        <row r="234">
          <cell r="I234">
            <v>2028473.12</v>
          </cell>
          <cell r="M234">
            <v>0</v>
          </cell>
          <cell r="N234">
            <v>2028473.12</v>
          </cell>
        </row>
        <row r="235">
          <cell r="I235">
            <v>54419</v>
          </cell>
          <cell r="M235">
            <v>295750</v>
          </cell>
          <cell r="N235">
            <v>350169</v>
          </cell>
        </row>
        <row r="236">
          <cell r="I236">
            <v>121050.8</v>
          </cell>
          <cell r="M236">
            <v>1060138</v>
          </cell>
          <cell r="N236">
            <v>1181188.8</v>
          </cell>
        </row>
        <row r="237">
          <cell r="I237">
            <v>79645</v>
          </cell>
          <cell r="M237">
            <v>0</v>
          </cell>
          <cell r="N237">
            <v>79645</v>
          </cell>
        </row>
      </sheetData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93"/>
  <sheetViews>
    <sheetView tabSelected="1" topLeftCell="A134" workbookViewId="0">
      <selection activeCell="D247" sqref="D247"/>
    </sheetView>
  </sheetViews>
  <sheetFormatPr defaultRowHeight="15" x14ac:dyDescent="0.25"/>
  <cols>
    <col min="1" max="1" width="6.28515625" style="1" customWidth="1"/>
    <col min="2" max="2" width="6.85546875" style="2" customWidth="1"/>
    <col min="3" max="3" width="6.28515625" style="1" customWidth="1"/>
    <col min="4" max="4" width="73.7109375" style="3" customWidth="1"/>
    <col min="5" max="5" width="14.85546875" style="4" customWidth="1"/>
    <col min="6" max="12" width="14.7109375" style="3" customWidth="1"/>
    <col min="13" max="13" width="14" style="3" customWidth="1"/>
    <col min="14" max="14" width="16.42578125" style="3" customWidth="1"/>
    <col min="15" max="262" width="9.140625" style="3"/>
    <col min="263" max="263" width="6.28515625" style="3" customWidth="1"/>
    <col min="264" max="264" width="6.85546875" style="3" customWidth="1"/>
    <col min="265" max="265" width="6.28515625" style="3" customWidth="1"/>
    <col min="266" max="266" width="73.7109375" style="3" customWidth="1"/>
    <col min="267" max="267" width="14.85546875" style="3" customWidth="1"/>
    <col min="268" max="268" width="14.7109375" style="3" customWidth="1"/>
    <col min="269" max="269" width="14" style="3" customWidth="1"/>
    <col min="270" max="518" width="9.140625" style="3"/>
    <col min="519" max="519" width="6.28515625" style="3" customWidth="1"/>
    <col min="520" max="520" width="6.85546875" style="3" customWidth="1"/>
    <col min="521" max="521" width="6.28515625" style="3" customWidth="1"/>
    <col min="522" max="522" width="73.7109375" style="3" customWidth="1"/>
    <col min="523" max="523" width="14.85546875" style="3" customWidth="1"/>
    <col min="524" max="524" width="14.7109375" style="3" customWidth="1"/>
    <col min="525" max="525" width="14" style="3" customWidth="1"/>
    <col min="526" max="774" width="9.140625" style="3"/>
    <col min="775" max="775" width="6.28515625" style="3" customWidth="1"/>
    <col min="776" max="776" width="6.85546875" style="3" customWidth="1"/>
    <col min="777" max="777" width="6.28515625" style="3" customWidth="1"/>
    <col min="778" max="778" width="73.7109375" style="3" customWidth="1"/>
    <col min="779" max="779" width="14.85546875" style="3" customWidth="1"/>
    <col min="780" max="780" width="14.7109375" style="3" customWidth="1"/>
    <col min="781" max="781" width="14" style="3" customWidth="1"/>
    <col min="782" max="1030" width="9.140625" style="3"/>
    <col min="1031" max="1031" width="6.28515625" style="3" customWidth="1"/>
    <col min="1032" max="1032" width="6.85546875" style="3" customWidth="1"/>
    <col min="1033" max="1033" width="6.28515625" style="3" customWidth="1"/>
    <col min="1034" max="1034" width="73.7109375" style="3" customWidth="1"/>
    <col min="1035" max="1035" width="14.85546875" style="3" customWidth="1"/>
    <col min="1036" max="1036" width="14.7109375" style="3" customWidth="1"/>
    <col min="1037" max="1037" width="14" style="3" customWidth="1"/>
    <col min="1038" max="1286" width="9.140625" style="3"/>
    <col min="1287" max="1287" width="6.28515625" style="3" customWidth="1"/>
    <col min="1288" max="1288" width="6.85546875" style="3" customWidth="1"/>
    <col min="1289" max="1289" width="6.28515625" style="3" customWidth="1"/>
    <col min="1290" max="1290" width="73.7109375" style="3" customWidth="1"/>
    <col min="1291" max="1291" width="14.85546875" style="3" customWidth="1"/>
    <col min="1292" max="1292" width="14.7109375" style="3" customWidth="1"/>
    <col min="1293" max="1293" width="14" style="3" customWidth="1"/>
    <col min="1294" max="1542" width="9.140625" style="3"/>
    <col min="1543" max="1543" width="6.28515625" style="3" customWidth="1"/>
    <col min="1544" max="1544" width="6.85546875" style="3" customWidth="1"/>
    <col min="1545" max="1545" width="6.28515625" style="3" customWidth="1"/>
    <col min="1546" max="1546" width="73.7109375" style="3" customWidth="1"/>
    <col min="1547" max="1547" width="14.85546875" style="3" customWidth="1"/>
    <col min="1548" max="1548" width="14.7109375" style="3" customWidth="1"/>
    <col min="1549" max="1549" width="14" style="3" customWidth="1"/>
    <col min="1550" max="1798" width="9.140625" style="3"/>
    <col min="1799" max="1799" width="6.28515625" style="3" customWidth="1"/>
    <col min="1800" max="1800" width="6.85546875" style="3" customWidth="1"/>
    <col min="1801" max="1801" width="6.28515625" style="3" customWidth="1"/>
    <col min="1802" max="1802" width="73.7109375" style="3" customWidth="1"/>
    <col min="1803" max="1803" width="14.85546875" style="3" customWidth="1"/>
    <col min="1804" max="1804" width="14.7109375" style="3" customWidth="1"/>
    <col min="1805" max="1805" width="14" style="3" customWidth="1"/>
    <col min="1806" max="2054" width="9.140625" style="3"/>
    <col min="2055" max="2055" width="6.28515625" style="3" customWidth="1"/>
    <col min="2056" max="2056" width="6.85546875" style="3" customWidth="1"/>
    <col min="2057" max="2057" width="6.28515625" style="3" customWidth="1"/>
    <col min="2058" max="2058" width="73.7109375" style="3" customWidth="1"/>
    <col min="2059" max="2059" width="14.85546875" style="3" customWidth="1"/>
    <col min="2060" max="2060" width="14.7109375" style="3" customWidth="1"/>
    <col min="2061" max="2061" width="14" style="3" customWidth="1"/>
    <col min="2062" max="2310" width="9.140625" style="3"/>
    <col min="2311" max="2311" width="6.28515625" style="3" customWidth="1"/>
    <col min="2312" max="2312" width="6.85546875" style="3" customWidth="1"/>
    <col min="2313" max="2313" width="6.28515625" style="3" customWidth="1"/>
    <col min="2314" max="2314" width="73.7109375" style="3" customWidth="1"/>
    <col min="2315" max="2315" width="14.85546875" style="3" customWidth="1"/>
    <col min="2316" max="2316" width="14.7109375" style="3" customWidth="1"/>
    <col min="2317" max="2317" width="14" style="3" customWidth="1"/>
    <col min="2318" max="2566" width="9.140625" style="3"/>
    <col min="2567" max="2567" width="6.28515625" style="3" customWidth="1"/>
    <col min="2568" max="2568" width="6.85546875" style="3" customWidth="1"/>
    <col min="2569" max="2569" width="6.28515625" style="3" customWidth="1"/>
    <col min="2570" max="2570" width="73.7109375" style="3" customWidth="1"/>
    <col min="2571" max="2571" width="14.85546875" style="3" customWidth="1"/>
    <col min="2572" max="2572" width="14.7109375" style="3" customWidth="1"/>
    <col min="2573" max="2573" width="14" style="3" customWidth="1"/>
    <col min="2574" max="2822" width="9.140625" style="3"/>
    <col min="2823" max="2823" width="6.28515625" style="3" customWidth="1"/>
    <col min="2824" max="2824" width="6.85546875" style="3" customWidth="1"/>
    <col min="2825" max="2825" width="6.28515625" style="3" customWidth="1"/>
    <col min="2826" max="2826" width="73.7109375" style="3" customWidth="1"/>
    <col min="2827" max="2827" width="14.85546875" style="3" customWidth="1"/>
    <col min="2828" max="2828" width="14.7109375" style="3" customWidth="1"/>
    <col min="2829" max="2829" width="14" style="3" customWidth="1"/>
    <col min="2830" max="3078" width="9.140625" style="3"/>
    <col min="3079" max="3079" width="6.28515625" style="3" customWidth="1"/>
    <col min="3080" max="3080" width="6.85546875" style="3" customWidth="1"/>
    <col min="3081" max="3081" width="6.28515625" style="3" customWidth="1"/>
    <col min="3082" max="3082" width="73.7109375" style="3" customWidth="1"/>
    <col min="3083" max="3083" width="14.85546875" style="3" customWidth="1"/>
    <col min="3084" max="3084" width="14.7109375" style="3" customWidth="1"/>
    <col min="3085" max="3085" width="14" style="3" customWidth="1"/>
    <col min="3086" max="3334" width="9.140625" style="3"/>
    <col min="3335" max="3335" width="6.28515625" style="3" customWidth="1"/>
    <col min="3336" max="3336" width="6.85546875" style="3" customWidth="1"/>
    <col min="3337" max="3337" width="6.28515625" style="3" customWidth="1"/>
    <col min="3338" max="3338" width="73.7109375" style="3" customWidth="1"/>
    <col min="3339" max="3339" width="14.85546875" style="3" customWidth="1"/>
    <col min="3340" max="3340" width="14.7109375" style="3" customWidth="1"/>
    <col min="3341" max="3341" width="14" style="3" customWidth="1"/>
    <col min="3342" max="3590" width="9.140625" style="3"/>
    <col min="3591" max="3591" width="6.28515625" style="3" customWidth="1"/>
    <col min="3592" max="3592" width="6.85546875" style="3" customWidth="1"/>
    <col min="3593" max="3593" width="6.28515625" style="3" customWidth="1"/>
    <col min="3594" max="3594" width="73.7109375" style="3" customWidth="1"/>
    <col min="3595" max="3595" width="14.85546875" style="3" customWidth="1"/>
    <col min="3596" max="3596" width="14.7109375" style="3" customWidth="1"/>
    <col min="3597" max="3597" width="14" style="3" customWidth="1"/>
    <col min="3598" max="3846" width="9.140625" style="3"/>
    <col min="3847" max="3847" width="6.28515625" style="3" customWidth="1"/>
    <col min="3848" max="3848" width="6.85546875" style="3" customWidth="1"/>
    <col min="3849" max="3849" width="6.28515625" style="3" customWidth="1"/>
    <col min="3850" max="3850" width="73.7109375" style="3" customWidth="1"/>
    <col min="3851" max="3851" width="14.85546875" style="3" customWidth="1"/>
    <col min="3852" max="3852" width="14.7109375" style="3" customWidth="1"/>
    <col min="3853" max="3853" width="14" style="3" customWidth="1"/>
    <col min="3854" max="4102" width="9.140625" style="3"/>
    <col min="4103" max="4103" width="6.28515625" style="3" customWidth="1"/>
    <col min="4104" max="4104" width="6.85546875" style="3" customWidth="1"/>
    <col min="4105" max="4105" width="6.28515625" style="3" customWidth="1"/>
    <col min="4106" max="4106" width="73.7109375" style="3" customWidth="1"/>
    <col min="4107" max="4107" width="14.85546875" style="3" customWidth="1"/>
    <col min="4108" max="4108" width="14.7109375" style="3" customWidth="1"/>
    <col min="4109" max="4109" width="14" style="3" customWidth="1"/>
    <col min="4110" max="4358" width="9.140625" style="3"/>
    <col min="4359" max="4359" width="6.28515625" style="3" customWidth="1"/>
    <col min="4360" max="4360" width="6.85546875" style="3" customWidth="1"/>
    <col min="4361" max="4361" width="6.28515625" style="3" customWidth="1"/>
    <col min="4362" max="4362" width="73.7109375" style="3" customWidth="1"/>
    <col min="4363" max="4363" width="14.85546875" style="3" customWidth="1"/>
    <col min="4364" max="4364" width="14.7109375" style="3" customWidth="1"/>
    <col min="4365" max="4365" width="14" style="3" customWidth="1"/>
    <col min="4366" max="4614" width="9.140625" style="3"/>
    <col min="4615" max="4615" width="6.28515625" style="3" customWidth="1"/>
    <col min="4616" max="4616" width="6.85546875" style="3" customWidth="1"/>
    <col min="4617" max="4617" width="6.28515625" style="3" customWidth="1"/>
    <col min="4618" max="4618" width="73.7109375" style="3" customWidth="1"/>
    <col min="4619" max="4619" width="14.85546875" style="3" customWidth="1"/>
    <col min="4620" max="4620" width="14.7109375" style="3" customWidth="1"/>
    <col min="4621" max="4621" width="14" style="3" customWidth="1"/>
    <col min="4622" max="4870" width="9.140625" style="3"/>
    <col min="4871" max="4871" width="6.28515625" style="3" customWidth="1"/>
    <col min="4872" max="4872" width="6.85546875" style="3" customWidth="1"/>
    <col min="4873" max="4873" width="6.28515625" style="3" customWidth="1"/>
    <col min="4874" max="4874" width="73.7109375" style="3" customWidth="1"/>
    <col min="4875" max="4875" width="14.85546875" style="3" customWidth="1"/>
    <col min="4876" max="4876" width="14.7109375" style="3" customWidth="1"/>
    <col min="4877" max="4877" width="14" style="3" customWidth="1"/>
    <col min="4878" max="5126" width="9.140625" style="3"/>
    <col min="5127" max="5127" width="6.28515625" style="3" customWidth="1"/>
    <col min="5128" max="5128" width="6.85546875" style="3" customWidth="1"/>
    <col min="5129" max="5129" width="6.28515625" style="3" customWidth="1"/>
    <col min="5130" max="5130" width="73.7109375" style="3" customWidth="1"/>
    <col min="5131" max="5131" width="14.85546875" style="3" customWidth="1"/>
    <col min="5132" max="5132" width="14.7109375" style="3" customWidth="1"/>
    <col min="5133" max="5133" width="14" style="3" customWidth="1"/>
    <col min="5134" max="5382" width="9.140625" style="3"/>
    <col min="5383" max="5383" width="6.28515625" style="3" customWidth="1"/>
    <col min="5384" max="5384" width="6.85546875" style="3" customWidth="1"/>
    <col min="5385" max="5385" width="6.28515625" style="3" customWidth="1"/>
    <col min="5386" max="5386" width="73.7109375" style="3" customWidth="1"/>
    <col min="5387" max="5387" width="14.85546875" style="3" customWidth="1"/>
    <col min="5388" max="5388" width="14.7109375" style="3" customWidth="1"/>
    <col min="5389" max="5389" width="14" style="3" customWidth="1"/>
    <col min="5390" max="5638" width="9.140625" style="3"/>
    <col min="5639" max="5639" width="6.28515625" style="3" customWidth="1"/>
    <col min="5640" max="5640" width="6.85546875" style="3" customWidth="1"/>
    <col min="5641" max="5641" width="6.28515625" style="3" customWidth="1"/>
    <col min="5642" max="5642" width="73.7109375" style="3" customWidth="1"/>
    <col min="5643" max="5643" width="14.85546875" style="3" customWidth="1"/>
    <col min="5644" max="5644" width="14.7109375" style="3" customWidth="1"/>
    <col min="5645" max="5645" width="14" style="3" customWidth="1"/>
    <col min="5646" max="5894" width="9.140625" style="3"/>
    <col min="5895" max="5895" width="6.28515625" style="3" customWidth="1"/>
    <col min="5896" max="5896" width="6.85546875" style="3" customWidth="1"/>
    <col min="5897" max="5897" width="6.28515625" style="3" customWidth="1"/>
    <col min="5898" max="5898" width="73.7109375" style="3" customWidth="1"/>
    <col min="5899" max="5899" width="14.85546875" style="3" customWidth="1"/>
    <col min="5900" max="5900" width="14.7109375" style="3" customWidth="1"/>
    <col min="5901" max="5901" width="14" style="3" customWidth="1"/>
    <col min="5902" max="6150" width="9.140625" style="3"/>
    <col min="6151" max="6151" width="6.28515625" style="3" customWidth="1"/>
    <col min="6152" max="6152" width="6.85546875" style="3" customWidth="1"/>
    <col min="6153" max="6153" width="6.28515625" style="3" customWidth="1"/>
    <col min="6154" max="6154" width="73.7109375" style="3" customWidth="1"/>
    <col min="6155" max="6155" width="14.85546875" style="3" customWidth="1"/>
    <col min="6156" max="6156" width="14.7109375" style="3" customWidth="1"/>
    <col min="6157" max="6157" width="14" style="3" customWidth="1"/>
    <col min="6158" max="6406" width="9.140625" style="3"/>
    <col min="6407" max="6407" width="6.28515625" style="3" customWidth="1"/>
    <col min="6408" max="6408" width="6.85546875" style="3" customWidth="1"/>
    <col min="6409" max="6409" width="6.28515625" style="3" customWidth="1"/>
    <col min="6410" max="6410" width="73.7109375" style="3" customWidth="1"/>
    <col min="6411" max="6411" width="14.85546875" style="3" customWidth="1"/>
    <col min="6412" max="6412" width="14.7109375" style="3" customWidth="1"/>
    <col min="6413" max="6413" width="14" style="3" customWidth="1"/>
    <col min="6414" max="6662" width="9.140625" style="3"/>
    <col min="6663" max="6663" width="6.28515625" style="3" customWidth="1"/>
    <col min="6664" max="6664" width="6.85546875" style="3" customWidth="1"/>
    <col min="6665" max="6665" width="6.28515625" style="3" customWidth="1"/>
    <col min="6666" max="6666" width="73.7109375" style="3" customWidth="1"/>
    <col min="6667" max="6667" width="14.85546875" style="3" customWidth="1"/>
    <col min="6668" max="6668" width="14.7109375" style="3" customWidth="1"/>
    <col min="6669" max="6669" width="14" style="3" customWidth="1"/>
    <col min="6670" max="6918" width="9.140625" style="3"/>
    <col min="6919" max="6919" width="6.28515625" style="3" customWidth="1"/>
    <col min="6920" max="6920" width="6.85546875" style="3" customWidth="1"/>
    <col min="6921" max="6921" width="6.28515625" style="3" customWidth="1"/>
    <col min="6922" max="6922" width="73.7109375" style="3" customWidth="1"/>
    <col min="6923" max="6923" width="14.85546875" style="3" customWidth="1"/>
    <col min="6924" max="6924" width="14.7109375" style="3" customWidth="1"/>
    <col min="6925" max="6925" width="14" style="3" customWidth="1"/>
    <col min="6926" max="7174" width="9.140625" style="3"/>
    <col min="7175" max="7175" width="6.28515625" style="3" customWidth="1"/>
    <col min="7176" max="7176" width="6.85546875" style="3" customWidth="1"/>
    <col min="7177" max="7177" width="6.28515625" style="3" customWidth="1"/>
    <col min="7178" max="7178" width="73.7109375" style="3" customWidth="1"/>
    <col min="7179" max="7179" width="14.85546875" style="3" customWidth="1"/>
    <col min="7180" max="7180" width="14.7109375" style="3" customWidth="1"/>
    <col min="7181" max="7181" width="14" style="3" customWidth="1"/>
    <col min="7182" max="7430" width="9.140625" style="3"/>
    <col min="7431" max="7431" width="6.28515625" style="3" customWidth="1"/>
    <col min="7432" max="7432" width="6.85546875" style="3" customWidth="1"/>
    <col min="7433" max="7433" width="6.28515625" style="3" customWidth="1"/>
    <col min="7434" max="7434" width="73.7109375" style="3" customWidth="1"/>
    <col min="7435" max="7435" width="14.85546875" style="3" customWidth="1"/>
    <col min="7436" max="7436" width="14.7109375" style="3" customWidth="1"/>
    <col min="7437" max="7437" width="14" style="3" customWidth="1"/>
    <col min="7438" max="7686" width="9.140625" style="3"/>
    <col min="7687" max="7687" width="6.28515625" style="3" customWidth="1"/>
    <col min="7688" max="7688" width="6.85546875" style="3" customWidth="1"/>
    <col min="7689" max="7689" width="6.28515625" style="3" customWidth="1"/>
    <col min="7690" max="7690" width="73.7109375" style="3" customWidth="1"/>
    <col min="7691" max="7691" width="14.85546875" style="3" customWidth="1"/>
    <col min="7692" max="7692" width="14.7109375" style="3" customWidth="1"/>
    <col min="7693" max="7693" width="14" style="3" customWidth="1"/>
    <col min="7694" max="7942" width="9.140625" style="3"/>
    <col min="7943" max="7943" width="6.28515625" style="3" customWidth="1"/>
    <col min="7944" max="7944" width="6.85546875" style="3" customWidth="1"/>
    <col min="7945" max="7945" width="6.28515625" style="3" customWidth="1"/>
    <col min="7946" max="7946" width="73.7109375" style="3" customWidth="1"/>
    <col min="7947" max="7947" width="14.85546875" style="3" customWidth="1"/>
    <col min="7948" max="7948" width="14.7109375" style="3" customWidth="1"/>
    <col min="7949" max="7949" width="14" style="3" customWidth="1"/>
    <col min="7950" max="8198" width="9.140625" style="3"/>
    <col min="8199" max="8199" width="6.28515625" style="3" customWidth="1"/>
    <col min="8200" max="8200" width="6.85546875" style="3" customWidth="1"/>
    <col min="8201" max="8201" width="6.28515625" style="3" customWidth="1"/>
    <col min="8202" max="8202" width="73.7109375" style="3" customWidth="1"/>
    <col min="8203" max="8203" width="14.85546875" style="3" customWidth="1"/>
    <col min="8204" max="8204" width="14.7109375" style="3" customWidth="1"/>
    <col min="8205" max="8205" width="14" style="3" customWidth="1"/>
    <col min="8206" max="8454" width="9.140625" style="3"/>
    <col min="8455" max="8455" width="6.28515625" style="3" customWidth="1"/>
    <col min="8456" max="8456" width="6.85546875" style="3" customWidth="1"/>
    <col min="8457" max="8457" width="6.28515625" style="3" customWidth="1"/>
    <col min="8458" max="8458" width="73.7109375" style="3" customWidth="1"/>
    <col min="8459" max="8459" width="14.85546875" style="3" customWidth="1"/>
    <col min="8460" max="8460" width="14.7109375" style="3" customWidth="1"/>
    <col min="8461" max="8461" width="14" style="3" customWidth="1"/>
    <col min="8462" max="8710" width="9.140625" style="3"/>
    <col min="8711" max="8711" width="6.28515625" style="3" customWidth="1"/>
    <col min="8712" max="8712" width="6.85546875" style="3" customWidth="1"/>
    <col min="8713" max="8713" width="6.28515625" style="3" customWidth="1"/>
    <col min="8714" max="8714" width="73.7109375" style="3" customWidth="1"/>
    <col min="8715" max="8715" width="14.85546875" style="3" customWidth="1"/>
    <col min="8716" max="8716" width="14.7109375" style="3" customWidth="1"/>
    <col min="8717" max="8717" width="14" style="3" customWidth="1"/>
    <col min="8718" max="8966" width="9.140625" style="3"/>
    <col min="8967" max="8967" width="6.28515625" style="3" customWidth="1"/>
    <col min="8968" max="8968" width="6.85546875" style="3" customWidth="1"/>
    <col min="8969" max="8969" width="6.28515625" style="3" customWidth="1"/>
    <col min="8970" max="8970" width="73.7109375" style="3" customWidth="1"/>
    <col min="8971" max="8971" width="14.85546875" style="3" customWidth="1"/>
    <col min="8972" max="8972" width="14.7109375" style="3" customWidth="1"/>
    <col min="8973" max="8973" width="14" style="3" customWidth="1"/>
    <col min="8974" max="9222" width="9.140625" style="3"/>
    <col min="9223" max="9223" width="6.28515625" style="3" customWidth="1"/>
    <col min="9224" max="9224" width="6.85546875" style="3" customWidth="1"/>
    <col min="9225" max="9225" width="6.28515625" style="3" customWidth="1"/>
    <col min="9226" max="9226" width="73.7109375" style="3" customWidth="1"/>
    <col min="9227" max="9227" width="14.85546875" style="3" customWidth="1"/>
    <col min="9228" max="9228" width="14.7109375" style="3" customWidth="1"/>
    <col min="9229" max="9229" width="14" style="3" customWidth="1"/>
    <col min="9230" max="9478" width="9.140625" style="3"/>
    <col min="9479" max="9479" width="6.28515625" style="3" customWidth="1"/>
    <col min="9480" max="9480" width="6.85546875" style="3" customWidth="1"/>
    <col min="9481" max="9481" width="6.28515625" style="3" customWidth="1"/>
    <col min="9482" max="9482" width="73.7109375" style="3" customWidth="1"/>
    <col min="9483" max="9483" width="14.85546875" style="3" customWidth="1"/>
    <col min="9484" max="9484" width="14.7109375" style="3" customWidth="1"/>
    <col min="9485" max="9485" width="14" style="3" customWidth="1"/>
    <col min="9486" max="9734" width="9.140625" style="3"/>
    <col min="9735" max="9735" width="6.28515625" style="3" customWidth="1"/>
    <col min="9736" max="9736" width="6.85546875" style="3" customWidth="1"/>
    <col min="9737" max="9737" width="6.28515625" style="3" customWidth="1"/>
    <col min="9738" max="9738" width="73.7109375" style="3" customWidth="1"/>
    <col min="9739" max="9739" width="14.85546875" style="3" customWidth="1"/>
    <col min="9740" max="9740" width="14.7109375" style="3" customWidth="1"/>
    <col min="9741" max="9741" width="14" style="3" customWidth="1"/>
    <col min="9742" max="9990" width="9.140625" style="3"/>
    <col min="9991" max="9991" width="6.28515625" style="3" customWidth="1"/>
    <col min="9992" max="9992" width="6.85546875" style="3" customWidth="1"/>
    <col min="9993" max="9993" width="6.28515625" style="3" customWidth="1"/>
    <col min="9994" max="9994" width="73.7109375" style="3" customWidth="1"/>
    <col min="9995" max="9995" width="14.85546875" style="3" customWidth="1"/>
    <col min="9996" max="9996" width="14.7109375" style="3" customWidth="1"/>
    <col min="9997" max="9997" width="14" style="3" customWidth="1"/>
    <col min="9998" max="10246" width="9.140625" style="3"/>
    <col min="10247" max="10247" width="6.28515625" style="3" customWidth="1"/>
    <col min="10248" max="10248" width="6.85546875" style="3" customWidth="1"/>
    <col min="10249" max="10249" width="6.28515625" style="3" customWidth="1"/>
    <col min="10250" max="10250" width="73.7109375" style="3" customWidth="1"/>
    <col min="10251" max="10251" width="14.85546875" style="3" customWidth="1"/>
    <col min="10252" max="10252" width="14.7109375" style="3" customWidth="1"/>
    <col min="10253" max="10253" width="14" style="3" customWidth="1"/>
    <col min="10254" max="10502" width="9.140625" style="3"/>
    <col min="10503" max="10503" width="6.28515625" style="3" customWidth="1"/>
    <col min="10504" max="10504" width="6.85546875" style="3" customWidth="1"/>
    <col min="10505" max="10505" width="6.28515625" style="3" customWidth="1"/>
    <col min="10506" max="10506" width="73.7109375" style="3" customWidth="1"/>
    <col min="10507" max="10507" width="14.85546875" style="3" customWidth="1"/>
    <col min="10508" max="10508" width="14.7109375" style="3" customWidth="1"/>
    <col min="10509" max="10509" width="14" style="3" customWidth="1"/>
    <col min="10510" max="10758" width="9.140625" style="3"/>
    <col min="10759" max="10759" width="6.28515625" style="3" customWidth="1"/>
    <col min="10760" max="10760" width="6.85546875" style="3" customWidth="1"/>
    <col min="10761" max="10761" width="6.28515625" style="3" customWidth="1"/>
    <col min="10762" max="10762" width="73.7109375" style="3" customWidth="1"/>
    <col min="10763" max="10763" width="14.85546875" style="3" customWidth="1"/>
    <col min="10764" max="10764" width="14.7109375" style="3" customWidth="1"/>
    <col min="10765" max="10765" width="14" style="3" customWidth="1"/>
    <col min="10766" max="11014" width="9.140625" style="3"/>
    <col min="11015" max="11015" width="6.28515625" style="3" customWidth="1"/>
    <col min="11016" max="11016" width="6.85546875" style="3" customWidth="1"/>
    <col min="11017" max="11017" width="6.28515625" style="3" customWidth="1"/>
    <col min="11018" max="11018" width="73.7109375" style="3" customWidth="1"/>
    <col min="11019" max="11019" width="14.85546875" style="3" customWidth="1"/>
    <col min="11020" max="11020" width="14.7109375" style="3" customWidth="1"/>
    <col min="11021" max="11021" width="14" style="3" customWidth="1"/>
    <col min="11022" max="11270" width="9.140625" style="3"/>
    <col min="11271" max="11271" width="6.28515625" style="3" customWidth="1"/>
    <col min="11272" max="11272" width="6.85546875" style="3" customWidth="1"/>
    <col min="11273" max="11273" width="6.28515625" style="3" customWidth="1"/>
    <col min="11274" max="11274" width="73.7109375" style="3" customWidth="1"/>
    <col min="11275" max="11275" width="14.85546875" style="3" customWidth="1"/>
    <col min="11276" max="11276" width="14.7109375" style="3" customWidth="1"/>
    <col min="11277" max="11277" width="14" style="3" customWidth="1"/>
    <col min="11278" max="11526" width="9.140625" style="3"/>
    <col min="11527" max="11527" width="6.28515625" style="3" customWidth="1"/>
    <col min="11528" max="11528" width="6.85546875" style="3" customWidth="1"/>
    <col min="11529" max="11529" width="6.28515625" style="3" customWidth="1"/>
    <col min="11530" max="11530" width="73.7109375" style="3" customWidth="1"/>
    <col min="11531" max="11531" width="14.85546875" style="3" customWidth="1"/>
    <col min="11532" max="11532" width="14.7109375" style="3" customWidth="1"/>
    <col min="11533" max="11533" width="14" style="3" customWidth="1"/>
    <col min="11534" max="11782" width="9.140625" style="3"/>
    <col min="11783" max="11783" width="6.28515625" style="3" customWidth="1"/>
    <col min="11784" max="11784" width="6.85546875" style="3" customWidth="1"/>
    <col min="11785" max="11785" width="6.28515625" style="3" customWidth="1"/>
    <col min="11786" max="11786" width="73.7109375" style="3" customWidth="1"/>
    <col min="11787" max="11787" width="14.85546875" style="3" customWidth="1"/>
    <col min="11788" max="11788" width="14.7109375" style="3" customWidth="1"/>
    <col min="11789" max="11789" width="14" style="3" customWidth="1"/>
    <col min="11790" max="12038" width="9.140625" style="3"/>
    <col min="12039" max="12039" width="6.28515625" style="3" customWidth="1"/>
    <col min="12040" max="12040" width="6.85546875" style="3" customWidth="1"/>
    <col min="12041" max="12041" width="6.28515625" style="3" customWidth="1"/>
    <col min="12042" max="12042" width="73.7109375" style="3" customWidth="1"/>
    <col min="12043" max="12043" width="14.85546875" style="3" customWidth="1"/>
    <col min="12044" max="12044" width="14.7109375" style="3" customWidth="1"/>
    <col min="12045" max="12045" width="14" style="3" customWidth="1"/>
    <col min="12046" max="12294" width="9.140625" style="3"/>
    <col min="12295" max="12295" width="6.28515625" style="3" customWidth="1"/>
    <col min="12296" max="12296" width="6.85546875" style="3" customWidth="1"/>
    <col min="12297" max="12297" width="6.28515625" style="3" customWidth="1"/>
    <col min="12298" max="12298" width="73.7109375" style="3" customWidth="1"/>
    <col min="12299" max="12299" width="14.85546875" style="3" customWidth="1"/>
    <col min="12300" max="12300" width="14.7109375" style="3" customWidth="1"/>
    <col min="12301" max="12301" width="14" style="3" customWidth="1"/>
    <col min="12302" max="12550" width="9.140625" style="3"/>
    <col min="12551" max="12551" width="6.28515625" style="3" customWidth="1"/>
    <col min="12552" max="12552" width="6.85546875" style="3" customWidth="1"/>
    <col min="12553" max="12553" width="6.28515625" style="3" customWidth="1"/>
    <col min="12554" max="12554" width="73.7109375" style="3" customWidth="1"/>
    <col min="12555" max="12555" width="14.85546875" style="3" customWidth="1"/>
    <col min="12556" max="12556" width="14.7109375" style="3" customWidth="1"/>
    <col min="12557" max="12557" width="14" style="3" customWidth="1"/>
    <col min="12558" max="12806" width="9.140625" style="3"/>
    <col min="12807" max="12807" width="6.28515625" style="3" customWidth="1"/>
    <col min="12808" max="12808" width="6.85546875" style="3" customWidth="1"/>
    <col min="12809" max="12809" width="6.28515625" style="3" customWidth="1"/>
    <col min="12810" max="12810" width="73.7109375" style="3" customWidth="1"/>
    <col min="12811" max="12811" width="14.85546875" style="3" customWidth="1"/>
    <col min="12812" max="12812" width="14.7109375" style="3" customWidth="1"/>
    <col min="12813" max="12813" width="14" style="3" customWidth="1"/>
    <col min="12814" max="13062" width="9.140625" style="3"/>
    <col min="13063" max="13063" width="6.28515625" style="3" customWidth="1"/>
    <col min="13064" max="13064" width="6.85546875" style="3" customWidth="1"/>
    <col min="13065" max="13065" width="6.28515625" style="3" customWidth="1"/>
    <col min="13066" max="13066" width="73.7109375" style="3" customWidth="1"/>
    <col min="13067" max="13067" width="14.85546875" style="3" customWidth="1"/>
    <col min="13068" max="13068" width="14.7109375" style="3" customWidth="1"/>
    <col min="13069" max="13069" width="14" style="3" customWidth="1"/>
    <col min="13070" max="13318" width="9.140625" style="3"/>
    <col min="13319" max="13319" width="6.28515625" style="3" customWidth="1"/>
    <col min="13320" max="13320" width="6.85546875" style="3" customWidth="1"/>
    <col min="13321" max="13321" width="6.28515625" style="3" customWidth="1"/>
    <col min="13322" max="13322" width="73.7109375" style="3" customWidth="1"/>
    <col min="13323" max="13323" width="14.85546875" style="3" customWidth="1"/>
    <col min="13324" max="13324" width="14.7109375" style="3" customWidth="1"/>
    <col min="13325" max="13325" width="14" style="3" customWidth="1"/>
    <col min="13326" max="13574" width="9.140625" style="3"/>
    <col min="13575" max="13575" width="6.28515625" style="3" customWidth="1"/>
    <col min="13576" max="13576" width="6.85546875" style="3" customWidth="1"/>
    <col min="13577" max="13577" width="6.28515625" style="3" customWidth="1"/>
    <col min="13578" max="13578" width="73.7109375" style="3" customWidth="1"/>
    <col min="13579" max="13579" width="14.85546875" style="3" customWidth="1"/>
    <col min="13580" max="13580" width="14.7109375" style="3" customWidth="1"/>
    <col min="13581" max="13581" width="14" style="3" customWidth="1"/>
    <col min="13582" max="13830" width="9.140625" style="3"/>
    <col min="13831" max="13831" width="6.28515625" style="3" customWidth="1"/>
    <col min="13832" max="13832" width="6.85546875" style="3" customWidth="1"/>
    <col min="13833" max="13833" width="6.28515625" style="3" customWidth="1"/>
    <col min="13834" max="13834" width="73.7109375" style="3" customWidth="1"/>
    <col min="13835" max="13835" width="14.85546875" style="3" customWidth="1"/>
    <col min="13836" max="13836" width="14.7109375" style="3" customWidth="1"/>
    <col min="13837" max="13837" width="14" style="3" customWidth="1"/>
    <col min="13838" max="14086" width="9.140625" style="3"/>
    <col min="14087" max="14087" width="6.28515625" style="3" customWidth="1"/>
    <col min="14088" max="14088" width="6.85546875" style="3" customWidth="1"/>
    <col min="14089" max="14089" width="6.28515625" style="3" customWidth="1"/>
    <col min="14090" max="14090" width="73.7109375" style="3" customWidth="1"/>
    <col min="14091" max="14091" width="14.85546875" style="3" customWidth="1"/>
    <col min="14092" max="14092" width="14.7109375" style="3" customWidth="1"/>
    <col min="14093" max="14093" width="14" style="3" customWidth="1"/>
    <col min="14094" max="14342" width="9.140625" style="3"/>
    <col min="14343" max="14343" width="6.28515625" style="3" customWidth="1"/>
    <col min="14344" max="14344" width="6.85546875" style="3" customWidth="1"/>
    <col min="14345" max="14345" width="6.28515625" style="3" customWidth="1"/>
    <col min="14346" max="14346" width="73.7109375" style="3" customWidth="1"/>
    <col min="14347" max="14347" width="14.85546875" style="3" customWidth="1"/>
    <col min="14348" max="14348" width="14.7109375" style="3" customWidth="1"/>
    <col min="14349" max="14349" width="14" style="3" customWidth="1"/>
    <col min="14350" max="14598" width="9.140625" style="3"/>
    <col min="14599" max="14599" width="6.28515625" style="3" customWidth="1"/>
    <col min="14600" max="14600" width="6.85546875" style="3" customWidth="1"/>
    <col min="14601" max="14601" width="6.28515625" style="3" customWidth="1"/>
    <col min="14602" max="14602" width="73.7109375" style="3" customWidth="1"/>
    <col min="14603" max="14603" width="14.85546875" style="3" customWidth="1"/>
    <col min="14604" max="14604" width="14.7109375" style="3" customWidth="1"/>
    <col min="14605" max="14605" width="14" style="3" customWidth="1"/>
    <col min="14606" max="14854" width="9.140625" style="3"/>
    <col min="14855" max="14855" width="6.28515625" style="3" customWidth="1"/>
    <col min="14856" max="14856" width="6.85546875" style="3" customWidth="1"/>
    <col min="14857" max="14857" width="6.28515625" style="3" customWidth="1"/>
    <col min="14858" max="14858" width="73.7109375" style="3" customWidth="1"/>
    <col min="14859" max="14859" width="14.85546875" style="3" customWidth="1"/>
    <col min="14860" max="14860" width="14.7109375" style="3" customWidth="1"/>
    <col min="14861" max="14861" width="14" style="3" customWidth="1"/>
    <col min="14862" max="15110" width="9.140625" style="3"/>
    <col min="15111" max="15111" width="6.28515625" style="3" customWidth="1"/>
    <col min="15112" max="15112" width="6.85546875" style="3" customWidth="1"/>
    <col min="15113" max="15113" width="6.28515625" style="3" customWidth="1"/>
    <col min="15114" max="15114" width="73.7109375" style="3" customWidth="1"/>
    <col min="15115" max="15115" width="14.85546875" style="3" customWidth="1"/>
    <col min="15116" max="15116" width="14.7109375" style="3" customWidth="1"/>
    <col min="15117" max="15117" width="14" style="3" customWidth="1"/>
    <col min="15118" max="15366" width="9.140625" style="3"/>
    <col min="15367" max="15367" width="6.28515625" style="3" customWidth="1"/>
    <col min="15368" max="15368" width="6.85546875" style="3" customWidth="1"/>
    <col min="15369" max="15369" width="6.28515625" style="3" customWidth="1"/>
    <col min="15370" max="15370" width="73.7109375" style="3" customWidth="1"/>
    <col min="15371" max="15371" width="14.85546875" style="3" customWidth="1"/>
    <col min="15372" max="15372" width="14.7109375" style="3" customWidth="1"/>
    <col min="15373" max="15373" width="14" style="3" customWidth="1"/>
    <col min="15374" max="15622" width="9.140625" style="3"/>
    <col min="15623" max="15623" width="6.28515625" style="3" customWidth="1"/>
    <col min="15624" max="15624" width="6.85546875" style="3" customWidth="1"/>
    <col min="15625" max="15625" width="6.28515625" style="3" customWidth="1"/>
    <col min="15626" max="15626" width="73.7109375" style="3" customWidth="1"/>
    <col min="15627" max="15627" width="14.85546875" style="3" customWidth="1"/>
    <col min="15628" max="15628" width="14.7109375" style="3" customWidth="1"/>
    <col min="15629" max="15629" width="14" style="3" customWidth="1"/>
    <col min="15630" max="15878" width="9.140625" style="3"/>
    <col min="15879" max="15879" width="6.28515625" style="3" customWidth="1"/>
    <col min="15880" max="15880" width="6.85546875" style="3" customWidth="1"/>
    <col min="15881" max="15881" width="6.28515625" style="3" customWidth="1"/>
    <col min="15882" max="15882" width="73.7109375" style="3" customWidth="1"/>
    <col min="15883" max="15883" width="14.85546875" style="3" customWidth="1"/>
    <col min="15884" max="15884" width="14.7109375" style="3" customWidth="1"/>
    <col min="15885" max="15885" width="14" style="3" customWidth="1"/>
    <col min="15886" max="16134" width="9.140625" style="3"/>
    <col min="16135" max="16135" width="6.28515625" style="3" customWidth="1"/>
    <col min="16136" max="16136" width="6.85546875" style="3" customWidth="1"/>
    <col min="16137" max="16137" width="6.28515625" style="3" customWidth="1"/>
    <col min="16138" max="16138" width="73.7109375" style="3" customWidth="1"/>
    <col min="16139" max="16139" width="14.85546875" style="3" customWidth="1"/>
    <col min="16140" max="16140" width="14.7109375" style="3" customWidth="1"/>
    <col min="16141" max="16141" width="14" style="3" customWidth="1"/>
    <col min="16142" max="16384" width="9.140625" style="3"/>
  </cols>
  <sheetData>
    <row r="1" spans="1:16" x14ac:dyDescent="0.25">
      <c r="K1" s="5" t="s">
        <v>0</v>
      </c>
    </row>
    <row r="2" spans="1:16" x14ac:dyDescent="0.25">
      <c r="K2" s="5" t="s">
        <v>1</v>
      </c>
    </row>
    <row r="3" spans="1:16" x14ac:dyDescent="0.25">
      <c r="K3" s="5" t="s">
        <v>2</v>
      </c>
    </row>
    <row r="4" spans="1:16" x14ac:dyDescent="0.25">
      <c r="K4" s="5" t="s">
        <v>3</v>
      </c>
      <c r="P4" s="6"/>
    </row>
    <row r="5" spans="1:16" ht="18.75" x14ac:dyDescent="0.3">
      <c r="D5" s="7" t="s">
        <v>4</v>
      </c>
    </row>
    <row r="6" spans="1:16" x14ac:dyDescent="0.25">
      <c r="D6" s="3" t="s">
        <v>5</v>
      </c>
    </row>
    <row r="7" spans="1:16" x14ac:dyDescent="0.25">
      <c r="E7" s="8"/>
      <c r="M7" s="8" t="s">
        <v>6</v>
      </c>
    </row>
    <row r="8" spans="1:16" ht="15.75" x14ac:dyDescent="0.25">
      <c r="A8" s="346" t="s">
        <v>7</v>
      </c>
      <c r="B8" s="346" t="s">
        <v>8</v>
      </c>
      <c r="C8" s="348" t="s">
        <v>9</v>
      </c>
      <c r="D8" s="349" t="s">
        <v>10</v>
      </c>
      <c r="E8" s="350" t="s">
        <v>11</v>
      </c>
      <c r="F8" s="351"/>
      <c r="G8" s="351"/>
      <c r="H8" s="351"/>
      <c r="I8" s="351"/>
      <c r="J8" s="351"/>
      <c r="K8" s="351"/>
      <c r="L8" s="351"/>
      <c r="M8" s="351"/>
      <c r="N8" s="352"/>
    </row>
    <row r="9" spans="1:16" ht="12.75" x14ac:dyDescent="0.2">
      <c r="A9" s="347"/>
      <c r="B9" s="347"/>
      <c r="C9" s="347"/>
      <c r="D9" s="347"/>
      <c r="E9" s="353" t="s">
        <v>12</v>
      </c>
      <c r="F9" s="355" t="s">
        <v>13</v>
      </c>
      <c r="G9" s="355"/>
      <c r="H9" s="355"/>
      <c r="I9" s="355"/>
      <c r="J9" s="355"/>
      <c r="K9" s="355"/>
      <c r="L9" s="355"/>
      <c r="M9" s="355"/>
      <c r="N9" s="356" t="s">
        <v>14</v>
      </c>
    </row>
    <row r="10" spans="1:16" ht="48" x14ac:dyDescent="0.2">
      <c r="A10" s="347"/>
      <c r="B10" s="347"/>
      <c r="C10" s="347"/>
      <c r="D10" s="347"/>
      <c r="E10" s="354"/>
      <c r="F10" s="9" t="s">
        <v>15</v>
      </c>
      <c r="G10" s="10" t="s">
        <v>16</v>
      </c>
      <c r="H10" s="10" t="s">
        <v>17</v>
      </c>
      <c r="I10" s="9" t="s">
        <v>18</v>
      </c>
      <c r="J10" s="9" t="s">
        <v>19</v>
      </c>
      <c r="K10" s="10" t="s">
        <v>20</v>
      </c>
      <c r="L10" s="10" t="s">
        <v>21</v>
      </c>
      <c r="M10" s="9" t="s">
        <v>22</v>
      </c>
      <c r="N10" s="357"/>
    </row>
    <row r="11" spans="1:16" ht="16.5" thickBot="1" x14ac:dyDescent="0.25">
      <c r="A11" s="11" t="s">
        <v>23</v>
      </c>
      <c r="B11" s="12"/>
      <c r="C11" s="12"/>
      <c r="D11" s="13" t="s">
        <v>24</v>
      </c>
      <c r="E11" s="14">
        <f>[1]Arkusz7!N11</f>
        <v>591273.12</v>
      </c>
      <c r="F11" s="14">
        <f>[1]Arkusz7!I11</f>
        <v>265523.12</v>
      </c>
      <c r="G11" s="15">
        <f>G12+G18+G21</f>
        <v>150907.64000000001</v>
      </c>
      <c r="H11" s="15">
        <f>H12+H18+H21</f>
        <v>0</v>
      </c>
      <c r="I11" s="16">
        <f>F11+G11-H11</f>
        <v>416430.76</v>
      </c>
      <c r="J11" s="14">
        <f>[1]Arkusz7!M11</f>
        <v>325750</v>
      </c>
      <c r="K11" s="15">
        <f>K12+K18</f>
        <v>0</v>
      </c>
      <c r="L11" s="17">
        <f t="shared" ref="L11" si="0">L12</f>
        <v>0</v>
      </c>
      <c r="M11" s="16">
        <f>J11+K11-L11</f>
        <v>325750</v>
      </c>
      <c r="N11" s="14">
        <f>I11+M11</f>
        <v>742180.76</v>
      </c>
    </row>
    <row r="12" spans="1:16" ht="17.25" thickTop="1" thickBot="1" x14ac:dyDescent="0.25">
      <c r="A12" s="18"/>
      <c r="B12" s="18" t="s">
        <v>25</v>
      </c>
      <c r="C12" s="18"/>
      <c r="D12" s="19" t="s">
        <v>26</v>
      </c>
      <c r="E12" s="14">
        <f>[1]Arkusz7!N12</f>
        <v>34800</v>
      </c>
      <c r="F12" s="14">
        <f>[1]Arkusz7!I12</f>
        <v>4800</v>
      </c>
      <c r="G12" s="20">
        <f>G15</f>
        <v>0</v>
      </c>
      <c r="H12" s="21">
        <f>H15</f>
        <v>0</v>
      </c>
      <c r="I12" s="22">
        <f t="shared" ref="I12:I87" si="1">F12+G12-H12</f>
        <v>4800</v>
      </c>
      <c r="J12" s="14">
        <f>[1]Arkusz7!M12</f>
        <v>30000</v>
      </c>
      <c r="K12" s="20">
        <f>SUM(K13:K16)</f>
        <v>0</v>
      </c>
      <c r="L12" s="20">
        <f>SUM(L13:L16)</f>
        <v>0</v>
      </c>
      <c r="M12" s="23">
        <f t="shared" ref="M12:M87" si="2">J12+K12-L12</f>
        <v>30000</v>
      </c>
      <c r="N12" s="14">
        <f t="shared" ref="N12:N87" si="3">I12+M12</f>
        <v>34800</v>
      </c>
    </row>
    <row r="13" spans="1:16" ht="15.75" x14ac:dyDescent="0.2">
      <c r="A13" s="24"/>
      <c r="B13" s="24"/>
      <c r="C13" s="25"/>
      <c r="D13" s="26" t="s">
        <v>27</v>
      </c>
      <c r="E13" s="14"/>
      <c r="F13" s="14"/>
      <c r="G13" s="27"/>
      <c r="H13" s="28"/>
      <c r="I13" s="29"/>
      <c r="J13" s="14"/>
      <c r="K13" s="27"/>
      <c r="L13" s="28"/>
      <c r="M13" s="29"/>
      <c r="N13" s="14"/>
    </row>
    <row r="14" spans="1:16" ht="15.75" x14ac:dyDescent="0.2">
      <c r="A14" s="30"/>
      <c r="B14" s="30"/>
      <c r="C14" s="31"/>
      <c r="D14" s="32" t="s">
        <v>28</v>
      </c>
      <c r="E14" s="14"/>
      <c r="F14" s="14"/>
      <c r="G14" s="33"/>
      <c r="H14" s="34"/>
      <c r="I14" s="35"/>
      <c r="J14" s="14"/>
      <c r="K14" s="33"/>
      <c r="L14" s="34"/>
      <c r="M14" s="35"/>
      <c r="N14" s="14"/>
    </row>
    <row r="15" spans="1:16" ht="15.75" x14ac:dyDescent="0.2">
      <c r="A15" s="36"/>
      <c r="B15" s="36"/>
      <c r="C15" s="31" t="s">
        <v>29</v>
      </c>
      <c r="D15" s="37" t="s">
        <v>30</v>
      </c>
      <c r="E15" s="14">
        <f>[1]Arkusz7!N15</f>
        <v>4800</v>
      </c>
      <c r="F15" s="14">
        <f>[1]Arkusz7!I15</f>
        <v>4800</v>
      </c>
      <c r="G15" s="38"/>
      <c r="H15" s="39"/>
      <c r="I15" s="35">
        <f t="shared" si="1"/>
        <v>4800</v>
      </c>
      <c r="J15" s="14">
        <f>[1]Arkusz7!M15</f>
        <v>0</v>
      </c>
      <c r="K15" s="40"/>
      <c r="L15" s="39"/>
      <c r="M15" s="35">
        <f t="shared" si="2"/>
        <v>0</v>
      </c>
      <c r="N15" s="14">
        <f t="shared" si="3"/>
        <v>4800</v>
      </c>
    </row>
    <row r="16" spans="1:16" ht="25.5" x14ac:dyDescent="0.2">
      <c r="A16" s="36"/>
      <c r="B16" s="36"/>
      <c r="C16" s="31">
        <v>6290</v>
      </c>
      <c r="D16" s="41" t="s">
        <v>31</v>
      </c>
      <c r="E16" s="14">
        <f>[1]Arkusz7!N16</f>
        <v>30000</v>
      </c>
      <c r="F16" s="14">
        <f>[1]Arkusz7!I16</f>
        <v>0</v>
      </c>
      <c r="G16" s="39"/>
      <c r="H16" s="39"/>
      <c r="I16" s="35">
        <f t="shared" si="1"/>
        <v>0</v>
      </c>
      <c r="J16" s="14">
        <f>[1]Arkusz7!M16</f>
        <v>30000</v>
      </c>
      <c r="K16" s="42"/>
      <c r="L16" s="39"/>
      <c r="M16" s="35">
        <f t="shared" si="2"/>
        <v>30000</v>
      </c>
      <c r="N16" s="14">
        <f t="shared" si="3"/>
        <v>30000</v>
      </c>
    </row>
    <row r="17" spans="1:14" ht="15.75" x14ac:dyDescent="0.2">
      <c r="A17" s="36"/>
      <c r="B17" s="36"/>
      <c r="C17" s="31"/>
      <c r="D17" s="26"/>
      <c r="E17" s="14"/>
      <c r="F17" s="14"/>
      <c r="G17" s="43"/>
      <c r="H17" s="44"/>
      <c r="I17" s="29"/>
      <c r="J17" s="14"/>
      <c r="K17" s="45"/>
      <c r="L17" s="44"/>
      <c r="M17" s="46"/>
      <c r="N17" s="14"/>
    </row>
    <row r="18" spans="1:14" s="52" customFormat="1" ht="16.5" thickBot="1" x14ac:dyDescent="0.25">
      <c r="A18" s="18"/>
      <c r="B18" s="18" t="s">
        <v>32</v>
      </c>
      <c r="C18" s="18"/>
      <c r="D18" s="47" t="s">
        <v>33</v>
      </c>
      <c r="E18" s="14">
        <f>[1]Arkusz7!N18</f>
        <v>295750</v>
      </c>
      <c r="F18" s="14">
        <f>[1]Arkusz7!I18</f>
        <v>0</v>
      </c>
      <c r="G18" s="48">
        <f>SUM(G19)</f>
        <v>0</v>
      </c>
      <c r="H18" s="49">
        <f>SUM(H19)</f>
        <v>0</v>
      </c>
      <c r="I18" s="50">
        <f t="shared" ref="I18:I19" si="4">F18+G18-H18</f>
        <v>0</v>
      </c>
      <c r="J18" s="14">
        <f>[1]Arkusz7!M18</f>
        <v>295750</v>
      </c>
      <c r="K18" s="48">
        <f>SUM(K19)</f>
        <v>0</v>
      </c>
      <c r="L18" s="49">
        <f>SUM(L19)</f>
        <v>0</v>
      </c>
      <c r="M18" s="51">
        <f t="shared" ref="M18:M19" si="5">J18+K18-L18</f>
        <v>295750</v>
      </c>
      <c r="N18" s="51">
        <f t="shared" ref="N18:N19" si="6">I18+M18</f>
        <v>295750</v>
      </c>
    </row>
    <row r="19" spans="1:14" s="52" customFormat="1" ht="38.25" x14ac:dyDescent="0.2">
      <c r="A19" s="53"/>
      <c r="B19" s="53"/>
      <c r="C19" s="54">
        <v>6300</v>
      </c>
      <c r="D19" s="55" t="s">
        <v>34</v>
      </c>
      <c r="E19" s="14">
        <f>[1]Arkusz7!N19</f>
        <v>295750</v>
      </c>
      <c r="F19" s="14">
        <f>[1]Arkusz7!I19</f>
        <v>0</v>
      </c>
      <c r="G19" s="56"/>
      <c r="H19" s="49"/>
      <c r="I19" s="50">
        <f t="shared" si="4"/>
        <v>0</v>
      </c>
      <c r="J19" s="14">
        <f>[1]Arkusz7!M19</f>
        <v>295750</v>
      </c>
      <c r="K19" s="56"/>
      <c r="L19" s="49"/>
      <c r="M19" s="51">
        <f t="shared" si="5"/>
        <v>295750</v>
      </c>
      <c r="N19" s="51">
        <f t="shared" si="6"/>
        <v>295750</v>
      </c>
    </row>
    <row r="20" spans="1:14" ht="15.75" x14ac:dyDescent="0.2">
      <c r="A20" s="36"/>
      <c r="B20" s="36"/>
      <c r="C20" s="36"/>
      <c r="D20" s="57"/>
      <c r="E20" s="14"/>
      <c r="F20" s="14"/>
      <c r="G20" s="58"/>
      <c r="H20" s="59"/>
      <c r="I20" s="35"/>
      <c r="J20" s="14"/>
      <c r="K20" s="58"/>
      <c r="L20" s="59"/>
      <c r="M20" s="46"/>
      <c r="N20" s="60"/>
    </row>
    <row r="21" spans="1:14" ht="16.5" thickBot="1" x14ac:dyDescent="0.25">
      <c r="A21" s="61"/>
      <c r="B21" s="62" t="s">
        <v>35</v>
      </c>
      <c r="C21" s="63"/>
      <c r="D21" s="64" t="s">
        <v>36</v>
      </c>
      <c r="E21" s="14">
        <f>[1]Arkusz7!N21</f>
        <v>260723.12</v>
      </c>
      <c r="F21" s="14">
        <f>[1]Arkusz7!I21</f>
        <v>260723.12</v>
      </c>
      <c r="G21" s="49">
        <f>SUM(G22:G24)</f>
        <v>150907.64000000001</v>
      </c>
      <c r="H21" s="49">
        <f>SUM(H22:H24)</f>
        <v>0</v>
      </c>
      <c r="I21" s="51">
        <f>F21+G21-H21</f>
        <v>411630.76</v>
      </c>
      <c r="J21" s="14">
        <f>[1]Arkusz7!M21</f>
        <v>0</v>
      </c>
      <c r="K21" s="49"/>
      <c r="L21" s="65"/>
      <c r="M21" s="51">
        <f>J21+K21-L21</f>
        <v>0</v>
      </c>
      <c r="N21" s="51">
        <f>I21+M21</f>
        <v>411630.76</v>
      </c>
    </row>
    <row r="22" spans="1:14" s="52" customFormat="1" ht="15.75" x14ac:dyDescent="0.2">
      <c r="A22" s="66"/>
      <c r="B22" s="67"/>
      <c r="C22" s="66"/>
      <c r="D22" s="68" t="s">
        <v>37</v>
      </c>
      <c r="E22" s="14"/>
      <c r="F22" s="14"/>
      <c r="G22" s="69"/>
      <c r="H22" s="69"/>
      <c r="I22" s="70"/>
      <c r="J22" s="14"/>
      <c r="K22" s="69"/>
      <c r="L22" s="71"/>
      <c r="M22" s="72"/>
      <c r="N22" s="72"/>
    </row>
    <row r="23" spans="1:14" s="52" customFormat="1" ht="15.75" x14ac:dyDescent="0.2">
      <c r="A23" s="66"/>
      <c r="B23" s="67"/>
      <c r="C23" s="73"/>
      <c r="D23" s="74" t="s">
        <v>38</v>
      </c>
      <c r="E23" s="14"/>
      <c r="F23" s="14"/>
      <c r="G23" s="69"/>
      <c r="H23" s="69"/>
      <c r="I23" s="75"/>
      <c r="J23" s="14"/>
      <c r="K23" s="69"/>
      <c r="L23" s="71"/>
      <c r="M23" s="72"/>
      <c r="N23" s="72"/>
    </row>
    <row r="24" spans="1:14" s="52" customFormat="1" ht="15.75" x14ac:dyDescent="0.2">
      <c r="A24" s="66"/>
      <c r="B24" s="67"/>
      <c r="C24" s="73">
        <v>2010</v>
      </c>
      <c r="D24" s="74" t="s">
        <v>39</v>
      </c>
      <c r="E24" s="14">
        <f>[1]Arkusz7!N24</f>
        <v>260723.12</v>
      </c>
      <c r="F24" s="14">
        <f>[1]Arkusz7!I24</f>
        <v>260723.12</v>
      </c>
      <c r="G24" s="69">
        <v>150907.64000000001</v>
      </c>
      <c r="H24" s="69"/>
      <c r="I24" s="75">
        <f>F24+G24-H24</f>
        <v>411630.76</v>
      </c>
      <c r="J24" s="14">
        <f>[1]Arkusz7!M24</f>
        <v>0</v>
      </c>
      <c r="K24" s="69"/>
      <c r="L24" s="71"/>
      <c r="M24" s="72">
        <f>J24+K24-L24</f>
        <v>0</v>
      </c>
      <c r="N24" s="72">
        <f>I24+M24</f>
        <v>411630.76</v>
      </c>
    </row>
    <row r="25" spans="1:14" ht="15.75" x14ac:dyDescent="0.2">
      <c r="A25" s="76"/>
      <c r="B25" s="76"/>
      <c r="C25" s="77"/>
      <c r="D25" s="78"/>
      <c r="E25" s="14"/>
      <c r="F25" s="14"/>
      <c r="G25" s="79"/>
      <c r="H25" s="80"/>
      <c r="I25" s="46"/>
      <c r="J25" s="14"/>
      <c r="K25" s="79"/>
      <c r="L25" s="80"/>
      <c r="M25" s="14"/>
      <c r="N25" s="14"/>
    </row>
    <row r="26" spans="1:14" ht="16.5" thickBot="1" x14ac:dyDescent="0.3">
      <c r="A26" s="81" t="s">
        <v>40</v>
      </c>
      <c r="B26" s="82"/>
      <c r="C26" s="83"/>
      <c r="D26" s="84" t="s">
        <v>41</v>
      </c>
      <c r="E26" s="14">
        <f>[1]Arkusz7!N26</f>
        <v>2000</v>
      </c>
      <c r="F26" s="14">
        <f>[1]Arkusz7!I26</f>
        <v>2000</v>
      </c>
      <c r="G26" s="85">
        <f>G27</f>
        <v>0</v>
      </c>
      <c r="H26" s="86">
        <f>H27</f>
        <v>0</v>
      </c>
      <c r="I26" s="16">
        <f t="shared" si="1"/>
        <v>2000</v>
      </c>
      <c r="J26" s="14">
        <f>[1]Arkusz7!M26</f>
        <v>0</v>
      </c>
      <c r="K26" s="85">
        <f t="shared" ref="K26:L26" si="7">K27</f>
        <v>0</v>
      </c>
      <c r="L26" s="86">
        <f t="shared" si="7"/>
        <v>0</v>
      </c>
      <c r="M26" s="87">
        <f t="shared" si="2"/>
        <v>0</v>
      </c>
      <c r="N26" s="88">
        <f t="shared" si="3"/>
        <v>2000</v>
      </c>
    </row>
    <row r="27" spans="1:14" ht="17.25" thickTop="1" thickBot="1" x14ac:dyDescent="0.25">
      <c r="A27" s="89"/>
      <c r="B27" s="90" t="s">
        <v>42</v>
      </c>
      <c r="C27" s="91"/>
      <c r="D27" s="92" t="s">
        <v>43</v>
      </c>
      <c r="E27" s="14">
        <f>[1]Arkusz7!N27</f>
        <v>2000</v>
      </c>
      <c r="F27" s="14">
        <f>[1]Arkusz7!I27</f>
        <v>2000</v>
      </c>
      <c r="G27" s="93">
        <f>SUM(G28:G31)</f>
        <v>0</v>
      </c>
      <c r="H27" s="94">
        <f>SUM(H28:H31)</f>
        <v>0</v>
      </c>
      <c r="I27" s="22">
        <f t="shared" si="1"/>
        <v>2000</v>
      </c>
      <c r="J27" s="14">
        <f>[1]Arkusz7!M27</f>
        <v>0</v>
      </c>
      <c r="K27" s="93">
        <f t="shared" ref="K27:L27" si="8">SUM(K28:K31)</f>
        <v>0</v>
      </c>
      <c r="L27" s="94">
        <f t="shared" si="8"/>
        <v>0</v>
      </c>
      <c r="M27" s="23">
        <f t="shared" si="2"/>
        <v>0</v>
      </c>
      <c r="N27" s="14">
        <f t="shared" si="3"/>
        <v>2000</v>
      </c>
    </row>
    <row r="28" spans="1:14" ht="15.75" x14ac:dyDescent="0.25">
      <c r="A28" s="95"/>
      <c r="B28" s="96"/>
      <c r="C28" s="25"/>
      <c r="D28" s="26" t="s">
        <v>27</v>
      </c>
      <c r="E28" s="14"/>
      <c r="F28" s="14"/>
      <c r="G28" s="97"/>
      <c r="H28" s="98"/>
      <c r="I28" s="29"/>
      <c r="J28" s="14"/>
      <c r="K28" s="97"/>
      <c r="L28" s="98"/>
      <c r="M28" s="29"/>
      <c r="N28" s="14"/>
    </row>
    <row r="29" spans="1:14" ht="15.75" x14ac:dyDescent="0.25">
      <c r="A29" s="99"/>
      <c r="B29" s="100"/>
      <c r="C29" s="31"/>
      <c r="D29" s="32" t="s">
        <v>28</v>
      </c>
      <c r="E29" s="14"/>
      <c r="F29" s="14"/>
      <c r="G29" s="56"/>
      <c r="H29" s="101"/>
      <c r="I29" s="35"/>
      <c r="J29" s="14"/>
      <c r="K29" s="56"/>
      <c r="L29" s="101"/>
      <c r="M29" s="35"/>
      <c r="N29" s="14"/>
    </row>
    <row r="30" spans="1:14" ht="15.75" x14ac:dyDescent="0.25">
      <c r="A30" s="99"/>
      <c r="B30" s="100"/>
      <c r="C30" s="31" t="s">
        <v>29</v>
      </c>
      <c r="D30" s="32" t="s">
        <v>30</v>
      </c>
      <c r="E30" s="14">
        <f>[1]Arkusz7!N30</f>
        <v>2000</v>
      </c>
      <c r="F30" s="14">
        <f>[1]Arkusz7!I30</f>
        <v>2000</v>
      </c>
      <c r="G30" s="102"/>
      <c r="H30" s="103"/>
      <c r="I30" s="35">
        <f t="shared" si="1"/>
        <v>2000</v>
      </c>
      <c r="J30" s="14">
        <f>[1]Arkusz7!M30</f>
        <v>0</v>
      </c>
      <c r="K30" s="56"/>
      <c r="L30" s="103"/>
      <c r="M30" s="35">
        <f t="shared" si="2"/>
        <v>0</v>
      </c>
      <c r="N30" s="14">
        <f t="shared" si="3"/>
        <v>2000</v>
      </c>
    </row>
    <row r="31" spans="1:14" ht="15.75" x14ac:dyDescent="0.25">
      <c r="A31" s="99"/>
      <c r="B31" s="100"/>
      <c r="C31" s="25"/>
      <c r="D31" s="26"/>
      <c r="E31" s="14"/>
      <c r="F31" s="14"/>
      <c r="G31" s="97"/>
      <c r="H31" s="98"/>
      <c r="I31" s="35"/>
      <c r="J31" s="14"/>
      <c r="K31" s="97"/>
      <c r="L31" s="98"/>
      <c r="M31" s="35"/>
      <c r="N31" s="14"/>
    </row>
    <row r="32" spans="1:14" ht="16.5" thickBot="1" x14ac:dyDescent="0.3">
      <c r="A32" s="104">
        <v>700</v>
      </c>
      <c r="B32" s="105"/>
      <c r="C32" s="106"/>
      <c r="D32" s="107" t="s">
        <v>44</v>
      </c>
      <c r="E32" s="14">
        <f>[1]Arkusz7!N32</f>
        <v>589012.03</v>
      </c>
      <c r="F32" s="14">
        <f>[1]Arkusz7!I32</f>
        <v>105746.79</v>
      </c>
      <c r="G32" s="108">
        <f>G33</f>
        <v>0</v>
      </c>
      <c r="H32" s="109">
        <f>H33</f>
        <v>0</v>
      </c>
      <c r="I32" s="16">
        <f t="shared" si="1"/>
        <v>105746.79</v>
      </c>
      <c r="J32" s="14">
        <f>[1]Arkusz7!M32</f>
        <v>483265.24</v>
      </c>
      <c r="K32" s="108">
        <f t="shared" ref="K32:L32" si="9">K33</f>
        <v>0</v>
      </c>
      <c r="L32" s="109">
        <f t="shared" si="9"/>
        <v>0</v>
      </c>
      <c r="M32" s="16">
        <f t="shared" si="2"/>
        <v>483265.24</v>
      </c>
      <c r="N32" s="14">
        <f t="shared" si="3"/>
        <v>589012.03</v>
      </c>
    </row>
    <row r="33" spans="1:14" ht="17.25" thickTop="1" thickBot="1" x14ac:dyDescent="0.25">
      <c r="A33" s="89"/>
      <c r="B33" s="90">
        <v>70005</v>
      </c>
      <c r="C33" s="91"/>
      <c r="D33" s="92" t="s">
        <v>45</v>
      </c>
      <c r="E33" s="14">
        <f>[1]Arkusz7!N33</f>
        <v>589012.03</v>
      </c>
      <c r="F33" s="14">
        <f>[1]Arkusz7!I33</f>
        <v>105746.79</v>
      </c>
      <c r="G33" s="93">
        <f>SUM(G34:G42)</f>
        <v>0</v>
      </c>
      <c r="H33" s="94">
        <f>SUM(H34:H42)</f>
        <v>0</v>
      </c>
      <c r="I33" s="22">
        <f t="shared" si="1"/>
        <v>105746.79</v>
      </c>
      <c r="J33" s="14">
        <f>[1]Arkusz7!M33</f>
        <v>483265.24</v>
      </c>
      <c r="K33" s="93">
        <f t="shared" ref="K33:L33" si="10">SUM(K34:K42)</f>
        <v>0</v>
      </c>
      <c r="L33" s="94">
        <f t="shared" si="10"/>
        <v>0</v>
      </c>
      <c r="M33" s="23">
        <f t="shared" si="2"/>
        <v>483265.24</v>
      </c>
      <c r="N33" s="14">
        <f t="shared" si="3"/>
        <v>589012.03</v>
      </c>
    </row>
    <row r="34" spans="1:14" ht="15.75" x14ac:dyDescent="0.25">
      <c r="A34" s="95"/>
      <c r="B34" s="96"/>
      <c r="C34" s="31" t="s">
        <v>46</v>
      </c>
      <c r="D34" s="32" t="s">
        <v>47</v>
      </c>
      <c r="E34" s="14">
        <f>[1]Arkusz7!N34</f>
        <v>31744.7</v>
      </c>
      <c r="F34" s="14">
        <f>[1]Arkusz7!I34</f>
        <v>31744.7</v>
      </c>
      <c r="G34" s="102"/>
      <c r="H34" s="103"/>
      <c r="I34" s="29">
        <f t="shared" si="1"/>
        <v>31744.7</v>
      </c>
      <c r="J34" s="14">
        <f>[1]Arkusz7!M34</f>
        <v>0</v>
      </c>
      <c r="K34" s="56"/>
      <c r="L34" s="103"/>
      <c r="M34" s="29">
        <f t="shared" si="2"/>
        <v>0</v>
      </c>
      <c r="N34" s="14">
        <f t="shared" si="3"/>
        <v>31744.7</v>
      </c>
    </row>
    <row r="35" spans="1:14" ht="15.75" x14ac:dyDescent="0.2">
      <c r="A35" s="99"/>
      <c r="B35" s="110"/>
      <c r="C35" s="111"/>
      <c r="D35" s="26" t="s">
        <v>27</v>
      </c>
      <c r="E35" s="14"/>
      <c r="F35" s="14"/>
      <c r="G35" s="56"/>
      <c r="H35" s="101"/>
      <c r="I35" s="35"/>
      <c r="J35" s="14"/>
      <c r="K35" s="56"/>
      <c r="L35" s="101"/>
      <c r="M35" s="35"/>
      <c r="N35" s="14"/>
    </row>
    <row r="36" spans="1:14" ht="15.75" x14ac:dyDescent="0.2">
      <c r="A36" s="99"/>
      <c r="B36" s="110"/>
      <c r="C36" s="111"/>
      <c r="D36" s="32" t="s">
        <v>28</v>
      </c>
      <c r="E36" s="14"/>
      <c r="F36" s="14"/>
      <c r="G36" s="56"/>
      <c r="H36" s="101"/>
      <c r="I36" s="35"/>
      <c r="J36" s="14"/>
      <c r="K36" s="56"/>
      <c r="L36" s="101"/>
      <c r="M36" s="35"/>
      <c r="N36" s="14"/>
    </row>
    <row r="37" spans="1:14" ht="15.75" x14ac:dyDescent="0.25">
      <c r="A37" s="99"/>
      <c r="B37" s="112"/>
      <c r="C37" s="113" t="s">
        <v>29</v>
      </c>
      <c r="D37" s="32" t="s">
        <v>30</v>
      </c>
      <c r="E37" s="14">
        <f>[1]Arkusz7!N37</f>
        <v>68502.09</v>
      </c>
      <c r="F37" s="14">
        <f>[1]Arkusz7!I37</f>
        <v>68502.09</v>
      </c>
      <c r="G37" s="102"/>
      <c r="H37" s="103"/>
      <c r="I37" s="35">
        <f t="shared" si="1"/>
        <v>68502.09</v>
      </c>
      <c r="J37" s="14">
        <f>[1]Arkusz7!M37</f>
        <v>0</v>
      </c>
      <c r="K37" s="56"/>
      <c r="L37" s="103"/>
      <c r="M37" s="35">
        <f t="shared" si="2"/>
        <v>0</v>
      </c>
      <c r="N37" s="14">
        <f t="shared" si="3"/>
        <v>68502.09</v>
      </c>
    </row>
    <row r="38" spans="1:14" ht="15.75" x14ac:dyDescent="0.25">
      <c r="A38" s="99"/>
      <c r="B38" s="112"/>
      <c r="C38" s="111"/>
      <c r="D38" s="114" t="s">
        <v>48</v>
      </c>
      <c r="E38" s="14"/>
      <c r="F38" s="14"/>
      <c r="G38" s="56"/>
      <c r="H38" s="101"/>
      <c r="I38" s="35"/>
      <c r="J38" s="14"/>
      <c r="K38" s="56"/>
      <c r="L38" s="101"/>
      <c r="M38" s="35"/>
      <c r="N38" s="14"/>
    </row>
    <row r="39" spans="1:14" ht="15.75" x14ac:dyDescent="0.2">
      <c r="A39" s="99"/>
      <c r="B39" s="110"/>
      <c r="C39" s="113" t="s">
        <v>49</v>
      </c>
      <c r="D39" s="114" t="s">
        <v>50</v>
      </c>
      <c r="E39" s="14">
        <f>[1]Arkusz7!N39</f>
        <v>48175.240000000005</v>
      </c>
      <c r="F39" s="14">
        <f>[1]Arkusz7!I39</f>
        <v>0</v>
      </c>
      <c r="G39" s="56"/>
      <c r="H39" s="101"/>
      <c r="I39" s="35">
        <f t="shared" si="1"/>
        <v>0</v>
      </c>
      <c r="J39" s="14">
        <f>[1]Arkusz7!M39</f>
        <v>48175.240000000005</v>
      </c>
      <c r="K39" s="102"/>
      <c r="L39" s="101"/>
      <c r="M39" s="35">
        <f t="shared" si="2"/>
        <v>48175.240000000005</v>
      </c>
      <c r="N39" s="14">
        <f t="shared" si="3"/>
        <v>48175.240000000005</v>
      </c>
    </row>
    <row r="40" spans="1:14" ht="15.75" x14ac:dyDescent="0.25">
      <c r="A40" s="99"/>
      <c r="B40" s="112"/>
      <c r="C40" s="113"/>
      <c r="D40" s="114" t="s">
        <v>51</v>
      </c>
      <c r="E40" s="14"/>
      <c r="F40" s="14"/>
      <c r="G40" s="56"/>
      <c r="H40" s="101"/>
      <c r="I40" s="35"/>
      <c r="J40" s="14"/>
      <c r="K40" s="56"/>
      <c r="L40" s="101"/>
      <c r="M40" s="35"/>
      <c r="N40" s="14"/>
    </row>
    <row r="41" spans="1:14" ht="15.75" x14ac:dyDescent="0.25">
      <c r="A41" s="99"/>
      <c r="B41" s="112"/>
      <c r="C41" s="113" t="s">
        <v>52</v>
      </c>
      <c r="D41" s="114" t="s">
        <v>53</v>
      </c>
      <c r="E41" s="14">
        <f>[1]Arkusz7!N41</f>
        <v>435090</v>
      </c>
      <c r="F41" s="14">
        <f>[1]Arkusz7!I41</f>
        <v>0</v>
      </c>
      <c r="G41" s="56"/>
      <c r="H41" s="101"/>
      <c r="I41" s="35">
        <f t="shared" si="1"/>
        <v>0</v>
      </c>
      <c r="J41" s="14">
        <f>[1]Arkusz7!M41</f>
        <v>435090</v>
      </c>
      <c r="K41" s="102"/>
      <c r="L41" s="101"/>
      <c r="M41" s="35">
        <f t="shared" si="2"/>
        <v>435090</v>
      </c>
      <c r="N41" s="14">
        <f t="shared" si="3"/>
        <v>435090</v>
      </c>
    </row>
    <row r="42" spans="1:14" ht="15.75" x14ac:dyDescent="0.25">
      <c r="A42" s="99"/>
      <c r="B42" s="112"/>
      <c r="C42" s="113" t="s">
        <v>54</v>
      </c>
      <c r="D42" s="114" t="s">
        <v>55</v>
      </c>
      <c r="E42" s="14">
        <f>[1]Arkusz7!N42</f>
        <v>5500</v>
      </c>
      <c r="F42" s="14">
        <f>[1]Arkusz7!I42</f>
        <v>5500</v>
      </c>
      <c r="G42" s="102"/>
      <c r="H42" s="103"/>
      <c r="I42" s="35">
        <f t="shared" si="1"/>
        <v>5500</v>
      </c>
      <c r="J42" s="14">
        <f>[1]Arkusz7!M42</f>
        <v>0</v>
      </c>
      <c r="K42" s="56"/>
      <c r="L42" s="103"/>
      <c r="M42" s="35">
        <f t="shared" si="2"/>
        <v>0</v>
      </c>
      <c r="N42" s="14">
        <f t="shared" si="3"/>
        <v>5500</v>
      </c>
    </row>
    <row r="43" spans="1:14" ht="15.75" x14ac:dyDescent="0.2">
      <c r="A43" s="99"/>
      <c r="B43" s="110"/>
      <c r="C43" s="113"/>
      <c r="D43" s="114"/>
      <c r="E43" s="14"/>
      <c r="F43" s="14"/>
      <c r="G43" s="56"/>
      <c r="H43" s="101"/>
      <c r="I43" s="35"/>
      <c r="J43" s="14"/>
      <c r="K43" s="56"/>
      <c r="L43" s="101"/>
      <c r="M43" s="35"/>
      <c r="N43" s="14"/>
    </row>
    <row r="44" spans="1:14" ht="16.5" thickBot="1" x14ac:dyDescent="0.3">
      <c r="A44" s="104">
        <v>750</v>
      </c>
      <c r="B44" s="105"/>
      <c r="C44" s="106"/>
      <c r="D44" s="107" t="s">
        <v>56</v>
      </c>
      <c r="E44" s="14">
        <f>[1]Arkusz7!N44</f>
        <v>114554.72</v>
      </c>
      <c r="F44" s="14">
        <f>[1]Arkusz7!I44</f>
        <v>114554.72</v>
      </c>
      <c r="G44" s="108">
        <f>G45+G50</f>
        <v>933</v>
      </c>
      <c r="H44" s="109">
        <f>H45+H50</f>
        <v>0</v>
      </c>
      <c r="I44" s="16">
        <f t="shared" si="1"/>
        <v>115487.72</v>
      </c>
      <c r="J44" s="14">
        <f>[1]Arkusz7!M44</f>
        <v>0</v>
      </c>
      <c r="K44" s="108">
        <f t="shared" ref="K44:L44" si="11">K45+K50</f>
        <v>0</v>
      </c>
      <c r="L44" s="109">
        <f t="shared" si="11"/>
        <v>0</v>
      </c>
      <c r="M44" s="16">
        <f t="shared" si="2"/>
        <v>0</v>
      </c>
      <c r="N44" s="14">
        <f t="shared" si="3"/>
        <v>115487.72</v>
      </c>
    </row>
    <row r="45" spans="1:14" ht="17.25" thickTop="1" thickBot="1" x14ac:dyDescent="0.25">
      <c r="A45" s="89"/>
      <c r="B45" s="90">
        <v>75011</v>
      </c>
      <c r="C45" s="115"/>
      <c r="D45" s="116" t="s">
        <v>57</v>
      </c>
      <c r="E45" s="14">
        <f>[1]Arkusz7!N45</f>
        <v>54800</v>
      </c>
      <c r="F45" s="14">
        <f>[1]Arkusz7!I45</f>
        <v>54800</v>
      </c>
      <c r="G45" s="117">
        <f>SUM(G46:G48)</f>
        <v>933</v>
      </c>
      <c r="H45" s="118">
        <f>SUM(H46:H48)</f>
        <v>0</v>
      </c>
      <c r="I45" s="22">
        <f t="shared" si="1"/>
        <v>55733</v>
      </c>
      <c r="J45" s="14">
        <f>[1]Arkusz7!M45</f>
        <v>0</v>
      </c>
      <c r="K45" s="117">
        <f t="shared" ref="K45:L45" si="12">SUM(K46:K48)</f>
        <v>0</v>
      </c>
      <c r="L45" s="118">
        <f t="shared" si="12"/>
        <v>0</v>
      </c>
      <c r="M45" s="23">
        <f t="shared" si="2"/>
        <v>0</v>
      </c>
      <c r="N45" s="14">
        <f t="shared" si="3"/>
        <v>55733</v>
      </c>
    </row>
    <row r="46" spans="1:14" ht="15.75" x14ac:dyDescent="0.25">
      <c r="A46" s="95"/>
      <c r="B46" s="96"/>
      <c r="C46" s="25"/>
      <c r="D46" s="26" t="s">
        <v>37</v>
      </c>
      <c r="E46" s="14"/>
      <c r="F46" s="14"/>
      <c r="G46" s="97"/>
      <c r="H46" s="98"/>
      <c r="I46" s="29"/>
      <c r="J46" s="14"/>
      <c r="K46" s="97"/>
      <c r="L46" s="98"/>
      <c r="M46" s="29"/>
      <c r="N46" s="14"/>
    </row>
    <row r="47" spans="1:14" ht="15.75" x14ac:dyDescent="0.25">
      <c r="A47" s="99"/>
      <c r="B47" s="100"/>
      <c r="C47" s="31"/>
      <c r="D47" s="32" t="s">
        <v>38</v>
      </c>
      <c r="E47" s="14"/>
      <c r="F47" s="14"/>
      <c r="G47" s="56"/>
      <c r="H47" s="101"/>
      <c r="I47" s="35"/>
      <c r="J47" s="14"/>
      <c r="K47" s="56"/>
      <c r="L47" s="101"/>
      <c r="M47" s="35"/>
      <c r="N47" s="14"/>
    </row>
    <row r="48" spans="1:14" ht="15.75" x14ac:dyDescent="0.25">
      <c r="A48" s="99"/>
      <c r="B48" s="100"/>
      <c r="C48" s="25">
        <v>2010</v>
      </c>
      <c r="D48" s="32" t="s">
        <v>39</v>
      </c>
      <c r="E48" s="14">
        <f>[1]Arkusz7!N48</f>
        <v>54800</v>
      </c>
      <c r="F48" s="14">
        <f>[1]Arkusz7!I48</f>
        <v>54800</v>
      </c>
      <c r="G48" s="102">
        <v>933</v>
      </c>
      <c r="H48" s="103"/>
      <c r="I48" s="35">
        <f t="shared" si="1"/>
        <v>55733</v>
      </c>
      <c r="J48" s="14">
        <f>[1]Arkusz7!M48</f>
        <v>0</v>
      </c>
      <c r="K48" s="56"/>
      <c r="L48" s="103"/>
      <c r="M48" s="35">
        <f t="shared" si="2"/>
        <v>0</v>
      </c>
      <c r="N48" s="14">
        <f t="shared" si="3"/>
        <v>55733</v>
      </c>
    </row>
    <row r="49" spans="1:14" ht="15.75" x14ac:dyDescent="0.25">
      <c r="A49" s="99"/>
      <c r="B49" s="119"/>
      <c r="C49" s="120"/>
      <c r="D49" s="121"/>
      <c r="E49" s="14"/>
      <c r="F49" s="14"/>
      <c r="G49" s="56"/>
      <c r="H49" s="101"/>
      <c r="I49" s="35"/>
      <c r="J49" s="14"/>
      <c r="K49" s="56"/>
      <c r="L49" s="101"/>
      <c r="M49" s="35"/>
      <c r="N49" s="14"/>
    </row>
    <row r="50" spans="1:14" ht="16.5" thickBot="1" x14ac:dyDescent="0.25">
      <c r="A50" s="61"/>
      <c r="B50" s="122">
        <v>75023</v>
      </c>
      <c r="C50" s="123"/>
      <c r="D50" s="124" t="s">
        <v>58</v>
      </c>
      <c r="E50" s="14">
        <f>[1]Arkusz7!N50</f>
        <v>59754.720000000001</v>
      </c>
      <c r="F50" s="14">
        <f>[1]Arkusz7!I50</f>
        <v>59754.720000000001</v>
      </c>
      <c r="G50" s="125">
        <f>SUM(G51:G55)</f>
        <v>0</v>
      </c>
      <c r="H50" s="125">
        <f>SUM(H51:H55)</f>
        <v>0</v>
      </c>
      <c r="I50" s="126">
        <f t="shared" si="1"/>
        <v>59754.720000000001</v>
      </c>
      <c r="J50" s="14">
        <f>[1]Arkusz7!M50</f>
        <v>0</v>
      </c>
      <c r="K50" s="125">
        <f t="shared" ref="K50:L50" si="13">SUM(K51:K54)</f>
        <v>0</v>
      </c>
      <c r="L50" s="127">
        <f t="shared" si="13"/>
        <v>0</v>
      </c>
      <c r="M50" s="126">
        <f t="shared" si="2"/>
        <v>0</v>
      </c>
      <c r="N50" s="14">
        <f t="shared" si="3"/>
        <v>59754.720000000001</v>
      </c>
    </row>
    <row r="51" spans="1:14" ht="15.75" x14ac:dyDescent="0.25">
      <c r="A51" s="95"/>
      <c r="B51" s="96"/>
      <c r="C51" s="128" t="s">
        <v>59</v>
      </c>
      <c r="D51" s="32" t="s">
        <v>60</v>
      </c>
      <c r="E51" s="14">
        <f>[1]Arkusz7!N51</f>
        <v>4000</v>
      </c>
      <c r="F51" s="14">
        <f>[1]Arkusz7!I51</f>
        <v>4000</v>
      </c>
      <c r="G51" s="129"/>
      <c r="H51" s="130"/>
      <c r="I51" s="29">
        <f t="shared" si="1"/>
        <v>4000</v>
      </c>
      <c r="J51" s="14">
        <f>[1]Arkusz7!M51</f>
        <v>0</v>
      </c>
      <c r="K51" s="131"/>
      <c r="L51" s="130"/>
      <c r="M51" s="29">
        <f t="shared" si="2"/>
        <v>0</v>
      </c>
      <c r="N51" s="14">
        <f t="shared" si="3"/>
        <v>4000</v>
      </c>
    </row>
    <row r="52" spans="1:14" ht="15.75" x14ac:dyDescent="0.25">
      <c r="A52" s="99"/>
      <c r="B52" s="100"/>
      <c r="C52" s="31"/>
      <c r="D52" s="26" t="s">
        <v>27</v>
      </c>
      <c r="E52" s="14"/>
      <c r="F52" s="14"/>
      <c r="G52" s="56"/>
      <c r="H52" s="101"/>
      <c r="I52" s="35"/>
      <c r="J52" s="14"/>
      <c r="K52" s="56"/>
      <c r="L52" s="101"/>
      <c r="M52" s="35"/>
      <c r="N52" s="14"/>
    </row>
    <row r="53" spans="1:14" ht="15.75" x14ac:dyDescent="0.25">
      <c r="A53" s="99"/>
      <c r="B53" s="100"/>
      <c r="C53" s="31"/>
      <c r="D53" s="32" t="s">
        <v>28</v>
      </c>
      <c r="E53" s="14"/>
      <c r="F53" s="14"/>
      <c r="G53" s="56"/>
      <c r="H53" s="101"/>
      <c r="I53" s="35"/>
      <c r="J53" s="14"/>
      <c r="K53" s="56"/>
      <c r="L53" s="101"/>
      <c r="M53" s="35"/>
      <c r="N53" s="14"/>
    </row>
    <row r="54" spans="1:14" ht="15.75" x14ac:dyDescent="0.2">
      <c r="A54" s="99"/>
      <c r="B54" s="119"/>
      <c r="C54" s="31" t="s">
        <v>29</v>
      </c>
      <c r="D54" s="32" t="s">
        <v>30</v>
      </c>
      <c r="E54" s="14">
        <f>[1]Arkusz7!N54</f>
        <v>15654.72</v>
      </c>
      <c r="F54" s="14">
        <f>[1]Arkusz7!I54</f>
        <v>15654.72</v>
      </c>
      <c r="G54" s="102"/>
      <c r="H54" s="103"/>
      <c r="I54" s="35">
        <f t="shared" si="1"/>
        <v>15654.72</v>
      </c>
      <c r="J54" s="14">
        <f>[1]Arkusz7!M54</f>
        <v>0</v>
      </c>
      <c r="K54" s="56"/>
      <c r="L54" s="103"/>
      <c r="M54" s="35">
        <f t="shared" si="2"/>
        <v>0</v>
      </c>
      <c r="N54" s="14">
        <f t="shared" si="3"/>
        <v>15654.72</v>
      </c>
    </row>
    <row r="55" spans="1:14" ht="15.75" x14ac:dyDescent="0.2">
      <c r="A55" s="99"/>
      <c r="B55" s="119"/>
      <c r="C55" s="132" t="s">
        <v>61</v>
      </c>
      <c r="D55" s="133" t="s">
        <v>62</v>
      </c>
      <c r="E55" s="14">
        <f>[1]Arkusz7!N55</f>
        <v>40100</v>
      </c>
      <c r="F55" s="14">
        <f>[1]Arkusz7!I55</f>
        <v>40100</v>
      </c>
      <c r="G55" s="102"/>
      <c r="H55" s="103"/>
      <c r="I55" s="35">
        <f t="shared" si="1"/>
        <v>40100</v>
      </c>
      <c r="J55" s="14">
        <f>[1]Arkusz7!M55</f>
        <v>0</v>
      </c>
      <c r="K55" s="56"/>
      <c r="L55" s="103"/>
      <c r="M55" s="35">
        <f t="shared" si="2"/>
        <v>0</v>
      </c>
      <c r="N55" s="14">
        <f t="shared" si="3"/>
        <v>40100</v>
      </c>
    </row>
    <row r="56" spans="1:14" ht="15.75" x14ac:dyDescent="0.25">
      <c r="A56" s="134"/>
      <c r="B56" s="100"/>
      <c r="C56" s="31"/>
      <c r="D56" s="32"/>
      <c r="E56" s="14"/>
      <c r="F56" s="14"/>
      <c r="G56" s="56"/>
      <c r="H56" s="101"/>
      <c r="I56" s="35"/>
      <c r="J56" s="14"/>
      <c r="K56" s="56"/>
      <c r="L56" s="101"/>
      <c r="M56" s="35"/>
      <c r="N56" s="14"/>
    </row>
    <row r="57" spans="1:14" ht="15.75" x14ac:dyDescent="0.25">
      <c r="A57" s="135">
        <v>751</v>
      </c>
      <c r="B57" s="136"/>
      <c r="C57" s="137"/>
      <c r="D57" s="138" t="s">
        <v>63</v>
      </c>
      <c r="E57" s="14"/>
      <c r="F57" s="14"/>
      <c r="G57" s="139"/>
      <c r="H57" s="140"/>
      <c r="I57" s="35"/>
      <c r="J57" s="14"/>
      <c r="K57" s="139"/>
      <c r="L57" s="140"/>
      <c r="M57" s="35"/>
      <c r="N57" s="14"/>
    </row>
    <row r="58" spans="1:14" ht="16.5" thickBot="1" x14ac:dyDescent="0.3">
      <c r="A58" s="141"/>
      <c r="B58" s="142"/>
      <c r="C58" s="143"/>
      <c r="D58" s="144" t="s">
        <v>64</v>
      </c>
      <c r="E58" s="14">
        <f>[1]Arkusz7!N58</f>
        <v>1100</v>
      </c>
      <c r="F58" s="14">
        <f>[1]Arkusz7!I58</f>
        <v>1100</v>
      </c>
      <c r="G58" s="108">
        <f>G60</f>
        <v>0</v>
      </c>
      <c r="H58" s="109">
        <f>H60</f>
        <v>0</v>
      </c>
      <c r="I58" s="16">
        <f t="shared" si="1"/>
        <v>1100</v>
      </c>
      <c r="J58" s="14">
        <f>[1]Arkusz7!M58</f>
        <v>0</v>
      </c>
      <c r="K58" s="108">
        <f t="shared" ref="K58:L58" si="14">K60</f>
        <v>0</v>
      </c>
      <c r="L58" s="109">
        <f t="shared" si="14"/>
        <v>0</v>
      </c>
      <c r="M58" s="16">
        <f t="shared" si="2"/>
        <v>0</v>
      </c>
      <c r="N58" s="14">
        <f t="shared" si="3"/>
        <v>1100</v>
      </c>
    </row>
    <row r="59" spans="1:14" ht="17.25" thickTop="1" thickBot="1" x14ac:dyDescent="0.3">
      <c r="A59" s="145"/>
      <c r="B59" s="90"/>
      <c r="C59" s="91"/>
      <c r="D59" s="92" t="s">
        <v>65</v>
      </c>
      <c r="E59" s="14"/>
      <c r="F59" s="14"/>
      <c r="G59" s="146"/>
      <c r="H59" s="147"/>
      <c r="I59" s="29"/>
      <c r="J59" s="14"/>
      <c r="K59" s="146"/>
      <c r="L59" s="147"/>
      <c r="M59" s="29"/>
      <c r="N59" s="14"/>
    </row>
    <row r="60" spans="1:14" ht="16.5" thickBot="1" x14ac:dyDescent="0.3">
      <c r="A60" s="148"/>
      <c r="B60" s="149">
        <v>75101</v>
      </c>
      <c r="C60" s="150"/>
      <c r="D60" s="151" t="s">
        <v>66</v>
      </c>
      <c r="E60" s="14">
        <f>[1]Arkusz7!N60</f>
        <v>1100</v>
      </c>
      <c r="F60" s="14">
        <f>[1]Arkusz7!I60</f>
        <v>1100</v>
      </c>
      <c r="G60" s="125">
        <f>SUM(G61:G63)</f>
        <v>0</v>
      </c>
      <c r="H60" s="127">
        <f>SUM(H61:H63)</f>
        <v>0</v>
      </c>
      <c r="I60" s="126">
        <f t="shared" si="1"/>
        <v>1100</v>
      </c>
      <c r="J60" s="14">
        <f>[1]Arkusz7!M60</f>
        <v>0</v>
      </c>
      <c r="K60" s="125">
        <f t="shared" ref="K60:L60" si="15">SUM(K61:K63)</f>
        <v>0</v>
      </c>
      <c r="L60" s="127">
        <f t="shared" si="15"/>
        <v>0</v>
      </c>
      <c r="M60" s="126">
        <f>J60+K60-L60</f>
        <v>0</v>
      </c>
      <c r="N60" s="14">
        <f t="shared" si="3"/>
        <v>1100</v>
      </c>
    </row>
    <row r="61" spans="1:14" ht="15.75" x14ac:dyDescent="0.25">
      <c r="A61" s="152"/>
      <c r="B61" s="153"/>
      <c r="C61" s="154"/>
      <c r="D61" s="26" t="s">
        <v>37</v>
      </c>
      <c r="E61" s="14"/>
      <c r="F61" s="14"/>
      <c r="G61" s="97"/>
      <c r="H61" s="98"/>
      <c r="I61" s="29"/>
      <c r="J61" s="14"/>
      <c r="K61" s="97"/>
      <c r="L61" s="98"/>
      <c r="M61" s="29"/>
      <c r="N61" s="14"/>
    </row>
    <row r="62" spans="1:14" ht="15.75" x14ac:dyDescent="0.25">
      <c r="A62" s="134"/>
      <c r="B62" s="100"/>
      <c r="C62" s="155"/>
      <c r="D62" s="32" t="s">
        <v>38</v>
      </c>
      <c r="E62" s="14"/>
      <c r="F62" s="14"/>
      <c r="G62" s="56"/>
      <c r="H62" s="101"/>
      <c r="I62" s="35"/>
      <c r="J62" s="14"/>
      <c r="K62" s="56"/>
      <c r="L62" s="101"/>
      <c r="M62" s="35"/>
      <c r="N62" s="14"/>
    </row>
    <row r="63" spans="1:14" ht="15.75" x14ac:dyDescent="0.25">
      <c r="A63" s="134"/>
      <c r="B63" s="100"/>
      <c r="C63" s="31">
        <v>2010</v>
      </c>
      <c r="D63" s="32" t="s">
        <v>39</v>
      </c>
      <c r="E63" s="14">
        <f>[1]Arkusz7!N63</f>
        <v>1100</v>
      </c>
      <c r="F63" s="14">
        <f>[1]Arkusz7!I63</f>
        <v>1100</v>
      </c>
      <c r="G63" s="102"/>
      <c r="H63" s="103"/>
      <c r="I63" s="35">
        <f t="shared" si="1"/>
        <v>1100</v>
      </c>
      <c r="J63" s="14">
        <f>[1]Arkusz7!M63</f>
        <v>0</v>
      </c>
      <c r="K63" s="56"/>
      <c r="L63" s="103"/>
      <c r="M63" s="35">
        <f t="shared" si="2"/>
        <v>0</v>
      </c>
      <c r="N63" s="14">
        <f t="shared" si="3"/>
        <v>1100</v>
      </c>
    </row>
    <row r="64" spans="1:14" ht="15.75" x14ac:dyDescent="0.25">
      <c r="A64" s="134"/>
      <c r="B64" s="100"/>
      <c r="C64" s="31"/>
      <c r="D64" s="32"/>
      <c r="E64" s="14"/>
      <c r="F64" s="14"/>
      <c r="G64" s="56"/>
      <c r="H64" s="101"/>
      <c r="I64" s="35"/>
      <c r="J64" s="14"/>
      <c r="K64" s="56"/>
      <c r="L64" s="101"/>
      <c r="M64" s="35"/>
      <c r="N64" s="14"/>
    </row>
    <row r="65" spans="1:14" ht="16.5" thickBot="1" x14ac:dyDescent="0.25">
      <c r="A65" s="105">
        <v>754</v>
      </c>
      <c r="B65" s="156"/>
      <c r="C65" s="157"/>
      <c r="D65" s="158" t="s">
        <v>67</v>
      </c>
      <c r="E65" s="14">
        <f>[1]Arkusz7!N65</f>
        <v>44177</v>
      </c>
      <c r="F65" s="14">
        <f>[1]Arkusz7!I65</f>
        <v>0</v>
      </c>
      <c r="G65" s="159"/>
      <c r="H65" s="159"/>
      <c r="I65" s="35">
        <v>0</v>
      </c>
      <c r="J65" s="14">
        <f>[1]Arkusz7!M65</f>
        <v>44177</v>
      </c>
      <c r="K65" s="109">
        <f>K66</f>
        <v>0</v>
      </c>
      <c r="L65" s="160"/>
      <c r="M65" s="17">
        <f t="shared" si="2"/>
        <v>44177</v>
      </c>
      <c r="N65" s="14">
        <f t="shared" si="3"/>
        <v>44177</v>
      </c>
    </row>
    <row r="66" spans="1:14" ht="17.25" thickTop="1" thickBot="1" x14ac:dyDescent="0.3">
      <c r="A66" s="161"/>
      <c r="B66" s="162">
        <v>75412</v>
      </c>
      <c r="C66" s="163"/>
      <c r="D66" s="164" t="s">
        <v>68</v>
      </c>
      <c r="E66" s="14">
        <f>[1]Arkusz7!N66</f>
        <v>44177</v>
      </c>
      <c r="F66" s="14">
        <f>[1]Arkusz7!I66</f>
        <v>0</v>
      </c>
      <c r="G66" s="165"/>
      <c r="H66" s="165"/>
      <c r="I66" s="35">
        <f t="shared" si="1"/>
        <v>0</v>
      </c>
      <c r="J66" s="14">
        <f>[1]Arkusz7!M66</f>
        <v>44177</v>
      </c>
      <c r="K66" s="118">
        <f>SUM(K67)</f>
        <v>0</v>
      </c>
      <c r="L66" s="165"/>
      <c r="M66" s="29">
        <f t="shared" si="2"/>
        <v>44177</v>
      </c>
      <c r="N66" s="14">
        <f t="shared" si="3"/>
        <v>44177</v>
      </c>
    </row>
    <row r="67" spans="1:14" ht="15.75" x14ac:dyDescent="0.25">
      <c r="A67" s="166"/>
      <c r="B67" s="167"/>
      <c r="C67" s="168" t="s">
        <v>69</v>
      </c>
      <c r="D67" s="74" t="s">
        <v>70</v>
      </c>
      <c r="E67" s="14">
        <f>[1]Arkusz7!N67</f>
        <v>6600</v>
      </c>
      <c r="F67" s="14">
        <f>[1]Arkusz7!I67</f>
        <v>0</v>
      </c>
      <c r="G67" s="169"/>
      <c r="H67" s="170"/>
      <c r="I67" s="35">
        <f t="shared" si="1"/>
        <v>0</v>
      </c>
      <c r="J67" s="14">
        <f>[1]Arkusz7!M67</f>
        <v>6600</v>
      </c>
      <c r="K67" s="169"/>
      <c r="L67" s="170"/>
      <c r="M67" s="35">
        <f t="shared" si="2"/>
        <v>6600</v>
      </c>
      <c r="N67" s="14">
        <f t="shared" si="3"/>
        <v>6600</v>
      </c>
    </row>
    <row r="68" spans="1:14" ht="51.75" x14ac:dyDescent="0.25">
      <c r="A68" s="134"/>
      <c r="B68" s="100"/>
      <c r="C68" s="171">
        <v>6660</v>
      </c>
      <c r="D68" s="172" t="s">
        <v>71</v>
      </c>
      <c r="E68" s="14">
        <f>[1]Arkusz7!N68</f>
        <v>37577</v>
      </c>
      <c r="F68" s="14">
        <f>[1]Arkusz7!I68</f>
        <v>0</v>
      </c>
      <c r="G68" s="173"/>
      <c r="H68" s="173"/>
      <c r="I68" s="35">
        <f t="shared" si="1"/>
        <v>0</v>
      </c>
      <c r="J68" s="14">
        <f>[1]Arkusz7!M68</f>
        <v>37577</v>
      </c>
      <c r="K68" s="173"/>
      <c r="L68" s="173"/>
      <c r="M68" s="35">
        <f t="shared" si="2"/>
        <v>37577</v>
      </c>
      <c r="N68" s="14">
        <f t="shared" si="3"/>
        <v>37577</v>
      </c>
    </row>
    <row r="69" spans="1:14" ht="15.75" x14ac:dyDescent="0.25">
      <c r="A69" s="134"/>
      <c r="B69" s="100"/>
      <c r="C69" s="31"/>
      <c r="D69" s="32"/>
      <c r="E69" s="14"/>
      <c r="F69" s="14"/>
      <c r="G69" s="56"/>
      <c r="H69" s="101"/>
      <c r="I69" s="35"/>
      <c r="J69" s="14"/>
      <c r="K69" s="56"/>
      <c r="L69" s="101"/>
      <c r="M69" s="35"/>
      <c r="N69" s="14"/>
    </row>
    <row r="70" spans="1:14" ht="15.75" x14ac:dyDescent="0.25">
      <c r="A70" s="135">
        <v>756</v>
      </c>
      <c r="B70" s="174"/>
      <c r="C70" s="175"/>
      <c r="D70" s="138" t="s">
        <v>72</v>
      </c>
      <c r="E70" s="14"/>
      <c r="F70" s="14"/>
      <c r="G70" s="176"/>
      <c r="H70" s="177"/>
      <c r="I70" s="35"/>
      <c r="J70" s="14"/>
      <c r="K70" s="176"/>
      <c r="L70" s="177"/>
      <c r="M70" s="35"/>
      <c r="N70" s="14"/>
    </row>
    <row r="71" spans="1:14" ht="15.75" x14ac:dyDescent="0.25">
      <c r="A71" s="178"/>
      <c r="B71" s="174"/>
      <c r="C71" s="179"/>
      <c r="D71" s="180" t="s">
        <v>73</v>
      </c>
      <c r="E71" s="14"/>
      <c r="F71" s="14"/>
      <c r="G71" s="181"/>
      <c r="H71" s="182"/>
      <c r="I71" s="35"/>
      <c r="J71" s="14"/>
      <c r="K71" s="181"/>
      <c r="L71" s="182"/>
      <c r="M71" s="35"/>
      <c r="N71" s="14"/>
    </row>
    <row r="72" spans="1:14" ht="16.5" thickBot="1" x14ac:dyDescent="0.3">
      <c r="A72" s="141"/>
      <c r="B72" s="142"/>
      <c r="C72" s="143"/>
      <c r="D72" s="144" t="s">
        <v>74</v>
      </c>
      <c r="E72" s="14">
        <f>[1]Arkusz7!N72</f>
        <v>8115936.0300000003</v>
      </c>
      <c r="F72" s="14">
        <f>[1]Arkusz7!I72</f>
        <v>8115936.0300000003</v>
      </c>
      <c r="G72" s="108">
        <f>G73+G80+G92+G104+G111</f>
        <v>0</v>
      </c>
      <c r="H72" s="109">
        <f>H73+H80+H92+H104+H111</f>
        <v>0</v>
      </c>
      <c r="I72" s="16">
        <f t="shared" si="1"/>
        <v>8115936.0300000003</v>
      </c>
      <c r="J72" s="14">
        <f>[1]Arkusz7!M72</f>
        <v>0</v>
      </c>
      <c r="K72" s="108">
        <f t="shared" ref="K72:L72" si="16">K73+K80+K92+K104+K111</f>
        <v>0</v>
      </c>
      <c r="L72" s="109">
        <f t="shared" si="16"/>
        <v>0</v>
      </c>
      <c r="M72" s="16">
        <f t="shared" si="2"/>
        <v>0</v>
      </c>
      <c r="N72" s="14">
        <f t="shared" si="3"/>
        <v>8115936.0300000003</v>
      </c>
    </row>
    <row r="73" spans="1:14" ht="17.25" thickTop="1" thickBot="1" x14ac:dyDescent="0.3">
      <c r="A73" s="145"/>
      <c r="B73" s="90">
        <v>75601</v>
      </c>
      <c r="C73" s="91"/>
      <c r="D73" s="92" t="s">
        <v>75</v>
      </c>
      <c r="E73" s="14">
        <f>[1]Arkusz7!N73</f>
        <v>5500</v>
      </c>
      <c r="F73" s="14">
        <f>[1]Arkusz7!I73</f>
        <v>5500</v>
      </c>
      <c r="G73" s="93">
        <f>SUM(G75:G76)</f>
        <v>0</v>
      </c>
      <c r="H73" s="94">
        <f>SUM(H75:H76)</f>
        <v>0</v>
      </c>
      <c r="I73" s="22">
        <f>F73+G73-H73</f>
        <v>5500</v>
      </c>
      <c r="J73" s="14">
        <f>[1]Arkusz7!M73</f>
        <v>0</v>
      </c>
      <c r="K73" s="93">
        <f t="shared" ref="K73:L73" si="17">SUM(K75:K76)</f>
        <v>0</v>
      </c>
      <c r="L73" s="94">
        <f t="shared" si="17"/>
        <v>0</v>
      </c>
      <c r="M73" s="23">
        <f t="shared" si="2"/>
        <v>0</v>
      </c>
      <c r="N73" s="14">
        <f t="shared" si="3"/>
        <v>5500</v>
      </c>
    </row>
    <row r="74" spans="1:14" ht="15.75" x14ac:dyDescent="0.25">
      <c r="A74" s="152"/>
      <c r="B74" s="96"/>
      <c r="C74" s="25"/>
      <c r="D74" s="26" t="s">
        <v>76</v>
      </c>
      <c r="E74" s="14"/>
      <c r="F74" s="14"/>
      <c r="G74" s="97"/>
      <c r="H74" s="98"/>
      <c r="I74" s="29"/>
      <c r="J74" s="14"/>
      <c r="K74" s="97"/>
      <c r="L74" s="98"/>
      <c r="M74" s="29"/>
      <c r="N74" s="14"/>
    </row>
    <row r="75" spans="1:14" ht="15.75" x14ac:dyDescent="0.25">
      <c r="A75" s="134"/>
      <c r="B75" s="110"/>
      <c r="C75" s="113" t="s">
        <v>77</v>
      </c>
      <c r="D75" s="114" t="s">
        <v>78</v>
      </c>
      <c r="E75" s="14">
        <f>[1]Arkusz7!N75</f>
        <v>5000</v>
      </c>
      <c r="F75" s="14">
        <f>[1]Arkusz7!I75</f>
        <v>5000</v>
      </c>
      <c r="G75" s="102"/>
      <c r="H75" s="103"/>
      <c r="I75" s="35">
        <f t="shared" si="1"/>
        <v>5000</v>
      </c>
      <c r="J75" s="14">
        <f>[1]Arkusz7!M75</f>
        <v>0</v>
      </c>
      <c r="K75" s="56"/>
      <c r="L75" s="103"/>
      <c r="M75" s="35">
        <f t="shared" si="2"/>
        <v>0</v>
      </c>
      <c r="N75" s="14">
        <f t="shared" si="3"/>
        <v>5000</v>
      </c>
    </row>
    <row r="76" spans="1:14" ht="15.75" x14ac:dyDescent="0.25">
      <c r="A76" s="134"/>
      <c r="B76" s="119"/>
      <c r="C76" s="31" t="s">
        <v>79</v>
      </c>
      <c r="D76" s="32" t="s">
        <v>80</v>
      </c>
      <c r="E76" s="14">
        <f>[1]Arkusz7!N76</f>
        <v>500</v>
      </c>
      <c r="F76" s="14">
        <f>[1]Arkusz7!I76</f>
        <v>500</v>
      </c>
      <c r="G76" s="102"/>
      <c r="H76" s="103"/>
      <c r="I76" s="35">
        <f t="shared" si="1"/>
        <v>500</v>
      </c>
      <c r="J76" s="14">
        <f>[1]Arkusz7!M76</f>
        <v>0</v>
      </c>
      <c r="K76" s="56"/>
      <c r="L76" s="103"/>
      <c r="M76" s="35">
        <f t="shared" si="2"/>
        <v>0</v>
      </c>
      <c r="N76" s="14">
        <f t="shared" si="3"/>
        <v>500</v>
      </c>
    </row>
    <row r="77" spans="1:14" ht="15.75" x14ac:dyDescent="0.25">
      <c r="A77" s="134"/>
      <c r="B77" s="119"/>
      <c r="C77" s="120"/>
      <c r="D77" s="121"/>
      <c r="E77" s="14"/>
      <c r="F77" s="14"/>
      <c r="G77" s="56"/>
      <c r="H77" s="101"/>
      <c r="I77" s="35"/>
      <c r="J77" s="14"/>
      <c r="K77" s="56"/>
      <c r="L77" s="101"/>
      <c r="M77" s="35"/>
      <c r="N77" s="14"/>
    </row>
    <row r="78" spans="1:14" ht="15.75" x14ac:dyDescent="0.25">
      <c r="A78" s="134"/>
      <c r="B78" s="119" t="s">
        <v>81</v>
      </c>
      <c r="C78" s="120"/>
      <c r="D78" s="183" t="s">
        <v>82</v>
      </c>
      <c r="E78" s="14"/>
      <c r="F78" s="14"/>
      <c r="G78" s="184"/>
      <c r="H78" s="185"/>
      <c r="I78" s="35"/>
      <c r="J78" s="14"/>
      <c r="K78" s="184"/>
      <c r="L78" s="185"/>
      <c r="M78" s="35"/>
      <c r="N78" s="14"/>
    </row>
    <row r="79" spans="1:14" ht="15.75" x14ac:dyDescent="0.25">
      <c r="A79" s="134"/>
      <c r="B79" s="119"/>
      <c r="C79" s="120"/>
      <c r="D79" s="183" t="s">
        <v>83</v>
      </c>
      <c r="E79" s="14"/>
      <c r="F79" s="14"/>
      <c r="G79" s="184"/>
      <c r="H79" s="185"/>
      <c r="I79" s="35"/>
      <c r="J79" s="14"/>
      <c r="K79" s="184"/>
      <c r="L79" s="185"/>
      <c r="M79" s="35"/>
      <c r="N79" s="14"/>
    </row>
    <row r="80" spans="1:14" ht="16.5" thickBot="1" x14ac:dyDescent="0.3">
      <c r="A80" s="186"/>
      <c r="B80" s="187">
        <v>75615</v>
      </c>
      <c r="C80" s="188"/>
      <c r="D80" s="189" t="s">
        <v>84</v>
      </c>
      <c r="E80" s="14">
        <f>[1]Arkusz7!N80</f>
        <v>1574860.71</v>
      </c>
      <c r="F80" s="14">
        <f>[1]Arkusz7!I80</f>
        <v>1574860.71</v>
      </c>
      <c r="G80" s="125">
        <f>SUM(G81:G87)</f>
        <v>0</v>
      </c>
      <c r="H80" s="127">
        <f>SUM(H81:H87)</f>
        <v>0</v>
      </c>
      <c r="I80" s="126">
        <f t="shared" si="1"/>
        <v>1574860.71</v>
      </c>
      <c r="J80" s="14">
        <f>[1]Arkusz7!M80</f>
        <v>0</v>
      </c>
      <c r="K80" s="125">
        <f t="shared" ref="K80:L80" si="18">SUM(K81:K87)</f>
        <v>0</v>
      </c>
      <c r="L80" s="127">
        <f t="shared" si="18"/>
        <v>0</v>
      </c>
      <c r="M80" s="126">
        <f t="shared" si="2"/>
        <v>0</v>
      </c>
      <c r="N80" s="14">
        <f t="shared" si="3"/>
        <v>1574860.71</v>
      </c>
    </row>
    <row r="81" spans="1:14" ht="15.75" x14ac:dyDescent="0.25">
      <c r="A81" s="152"/>
      <c r="B81" s="190"/>
      <c r="C81" s="25" t="s">
        <v>85</v>
      </c>
      <c r="D81" s="26" t="s">
        <v>86</v>
      </c>
      <c r="E81" s="14">
        <f>[1]Arkusz7!N81</f>
        <v>1361097</v>
      </c>
      <c r="F81" s="14">
        <f>[1]Arkusz7!I81</f>
        <v>1361097</v>
      </c>
      <c r="G81" s="191"/>
      <c r="H81" s="192"/>
      <c r="I81" s="29">
        <f t="shared" si="1"/>
        <v>1361097</v>
      </c>
      <c r="J81" s="14">
        <f>[1]Arkusz7!M81</f>
        <v>0</v>
      </c>
      <c r="K81" s="97"/>
      <c r="L81" s="192"/>
      <c r="M81" s="29">
        <f t="shared" si="2"/>
        <v>0</v>
      </c>
      <c r="N81" s="14">
        <f t="shared" si="3"/>
        <v>1361097</v>
      </c>
    </row>
    <row r="82" spans="1:14" ht="15.75" x14ac:dyDescent="0.25">
      <c r="A82" s="134"/>
      <c r="B82" s="100"/>
      <c r="C82" s="31" t="s">
        <v>87</v>
      </c>
      <c r="D82" s="32" t="s">
        <v>88</v>
      </c>
      <c r="E82" s="14">
        <f>[1]Arkusz7!N82</f>
        <v>119204</v>
      </c>
      <c r="F82" s="14">
        <f>[1]Arkusz7!I82</f>
        <v>119204</v>
      </c>
      <c r="G82" s="102"/>
      <c r="H82" s="103"/>
      <c r="I82" s="35">
        <f t="shared" si="1"/>
        <v>119204</v>
      </c>
      <c r="J82" s="14">
        <f>[1]Arkusz7!M82</f>
        <v>0</v>
      </c>
      <c r="K82" s="56"/>
      <c r="L82" s="103"/>
      <c r="M82" s="35">
        <f t="shared" si="2"/>
        <v>0</v>
      </c>
      <c r="N82" s="14">
        <f t="shared" si="3"/>
        <v>119204</v>
      </c>
    </row>
    <row r="83" spans="1:14" ht="15.75" x14ac:dyDescent="0.25">
      <c r="A83" s="134"/>
      <c r="B83" s="100"/>
      <c r="C83" s="31" t="s">
        <v>89</v>
      </c>
      <c r="D83" s="32" t="s">
        <v>90</v>
      </c>
      <c r="E83" s="14">
        <f>[1]Arkusz7!N83</f>
        <v>47041</v>
      </c>
      <c r="F83" s="14">
        <f>[1]Arkusz7!I83</f>
        <v>47041</v>
      </c>
      <c r="G83" s="102"/>
      <c r="H83" s="103"/>
      <c r="I83" s="35">
        <f t="shared" si="1"/>
        <v>47041</v>
      </c>
      <c r="J83" s="14">
        <f>[1]Arkusz7!M83</f>
        <v>0</v>
      </c>
      <c r="K83" s="56"/>
      <c r="L83" s="103"/>
      <c r="M83" s="35">
        <f t="shared" si="2"/>
        <v>0</v>
      </c>
      <c r="N83" s="14">
        <f t="shared" si="3"/>
        <v>47041</v>
      </c>
    </row>
    <row r="84" spans="1:14" ht="15.75" x14ac:dyDescent="0.25">
      <c r="A84" s="134"/>
      <c r="B84" s="112"/>
      <c r="C84" s="113" t="s">
        <v>91</v>
      </c>
      <c r="D84" s="114" t="s">
        <v>92</v>
      </c>
      <c r="E84" s="14">
        <f>[1]Arkusz7!N84</f>
        <v>6440.66</v>
      </c>
      <c r="F84" s="14">
        <f>[1]Arkusz7!I84</f>
        <v>6440.66</v>
      </c>
      <c r="G84" s="193"/>
      <c r="H84" s="194"/>
      <c r="I84" s="35">
        <f t="shared" si="1"/>
        <v>6440.66</v>
      </c>
      <c r="J84" s="14">
        <f>[1]Arkusz7!M84</f>
        <v>0</v>
      </c>
      <c r="K84" s="195"/>
      <c r="L84" s="194"/>
      <c r="M84" s="35">
        <f t="shared" si="2"/>
        <v>0</v>
      </c>
      <c r="N84" s="14">
        <f t="shared" si="3"/>
        <v>6440.66</v>
      </c>
    </row>
    <row r="85" spans="1:14" ht="15.75" x14ac:dyDescent="0.25">
      <c r="A85" s="134"/>
      <c r="B85" s="100"/>
      <c r="C85" s="31" t="s">
        <v>93</v>
      </c>
      <c r="D85" s="32" t="s">
        <v>94</v>
      </c>
      <c r="E85" s="14">
        <f>[1]Arkusz7!N85</f>
        <v>38000</v>
      </c>
      <c r="F85" s="14">
        <f>[1]Arkusz7!I85</f>
        <v>38000</v>
      </c>
      <c r="G85" s="102"/>
      <c r="H85" s="103"/>
      <c r="I85" s="35">
        <f t="shared" si="1"/>
        <v>38000</v>
      </c>
      <c r="J85" s="14">
        <f>[1]Arkusz7!M85</f>
        <v>0</v>
      </c>
      <c r="K85" s="56"/>
      <c r="L85" s="103"/>
      <c r="M85" s="35">
        <f t="shared" si="2"/>
        <v>0</v>
      </c>
      <c r="N85" s="14">
        <f t="shared" si="3"/>
        <v>38000</v>
      </c>
    </row>
    <row r="86" spans="1:14" ht="15.75" x14ac:dyDescent="0.25">
      <c r="A86" s="134"/>
      <c r="B86" s="100"/>
      <c r="C86" s="31" t="s">
        <v>79</v>
      </c>
      <c r="D86" s="32" t="s">
        <v>95</v>
      </c>
      <c r="E86" s="14">
        <f>[1]Arkusz7!N86</f>
        <v>2000.05</v>
      </c>
      <c r="F86" s="14">
        <f>[1]Arkusz7!I86</f>
        <v>2000.05</v>
      </c>
      <c r="G86" s="102"/>
      <c r="H86" s="103"/>
      <c r="I86" s="35">
        <f t="shared" si="1"/>
        <v>2000.05</v>
      </c>
      <c r="J86" s="14">
        <f>[1]Arkusz7!M86</f>
        <v>0</v>
      </c>
      <c r="K86" s="56"/>
      <c r="L86" s="103"/>
      <c r="M86" s="35">
        <f t="shared" si="2"/>
        <v>0</v>
      </c>
      <c r="N86" s="14">
        <f t="shared" si="3"/>
        <v>2000.05</v>
      </c>
    </row>
    <row r="87" spans="1:14" ht="15.75" x14ac:dyDescent="0.25">
      <c r="A87" s="134"/>
      <c r="B87" s="100"/>
      <c r="C87" s="31">
        <v>2680</v>
      </c>
      <c r="D87" s="32" t="s">
        <v>96</v>
      </c>
      <c r="E87" s="14">
        <f>[1]Arkusz7!N87</f>
        <v>1078</v>
      </c>
      <c r="F87" s="14">
        <f>[1]Arkusz7!I87</f>
        <v>1078</v>
      </c>
      <c r="G87" s="102"/>
      <c r="H87" s="103"/>
      <c r="I87" s="35">
        <f t="shared" si="1"/>
        <v>1078</v>
      </c>
      <c r="J87" s="14">
        <f>[1]Arkusz7!M87</f>
        <v>0</v>
      </c>
      <c r="K87" s="56"/>
      <c r="L87" s="103"/>
      <c r="M87" s="35">
        <f t="shared" si="2"/>
        <v>0</v>
      </c>
      <c r="N87" s="14">
        <f t="shared" si="3"/>
        <v>1078</v>
      </c>
    </row>
    <row r="88" spans="1:14" ht="15.75" x14ac:dyDescent="0.25">
      <c r="A88" s="134"/>
      <c r="B88" s="100"/>
      <c r="C88" s="31"/>
      <c r="D88" s="32"/>
      <c r="E88" s="14"/>
      <c r="F88" s="14"/>
      <c r="G88" s="56"/>
      <c r="H88" s="101"/>
      <c r="I88" s="35"/>
      <c r="J88" s="14"/>
      <c r="K88" s="56"/>
      <c r="L88" s="101"/>
      <c r="M88" s="35"/>
      <c r="N88" s="14"/>
    </row>
    <row r="89" spans="1:14" ht="15.75" x14ac:dyDescent="0.25">
      <c r="A89" s="134"/>
      <c r="B89" s="100"/>
      <c r="C89" s="31"/>
      <c r="D89" s="32"/>
      <c r="E89" s="14"/>
      <c r="F89" s="14"/>
      <c r="G89" s="56"/>
      <c r="H89" s="101"/>
      <c r="I89" s="35"/>
      <c r="J89" s="14"/>
      <c r="K89" s="56"/>
      <c r="L89" s="101"/>
      <c r="M89" s="35"/>
      <c r="N89" s="14"/>
    </row>
    <row r="90" spans="1:14" ht="15.75" x14ac:dyDescent="0.25">
      <c r="A90" s="134"/>
      <c r="B90" s="100"/>
      <c r="C90" s="31"/>
      <c r="D90" s="183" t="s">
        <v>97</v>
      </c>
      <c r="E90" s="14"/>
      <c r="F90" s="14"/>
      <c r="G90" s="56"/>
      <c r="H90" s="101"/>
      <c r="I90" s="35"/>
      <c r="J90" s="14"/>
      <c r="K90" s="56"/>
      <c r="L90" s="101"/>
      <c r="M90" s="35"/>
      <c r="N90" s="14"/>
    </row>
    <row r="91" spans="1:14" ht="15.75" x14ac:dyDescent="0.25">
      <c r="A91" s="134"/>
      <c r="B91" s="100"/>
      <c r="C91" s="31"/>
      <c r="D91" s="183" t="s">
        <v>98</v>
      </c>
      <c r="E91" s="14"/>
      <c r="F91" s="14"/>
      <c r="G91" s="56"/>
      <c r="H91" s="101"/>
      <c r="I91" s="35"/>
      <c r="J91" s="14"/>
      <c r="K91" s="56"/>
      <c r="L91" s="101"/>
      <c r="M91" s="35"/>
      <c r="N91" s="14"/>
    </row>
    <row r="92" spans="1:14" ht="16.5" thickBot="1" x14ac:dyDescent="0.3">
      <c r="A92" s="186"/>
      <c r="B92" s="122">
        <v>75616</v>
      </c>
      <c r="C92" s="196"/>
      <c r="D92" s="189" t="s">
        <v>99</v>
      </c>
      <c r="E92" s="14">
        <f>[1]Arkusz7!N92</f>
        <v>2139384.3200000003</v>
      </c>
      <c r="F92" s="14">
        <f>[1]Arkusz7!I92</f>
        <v>2139384.3200000003</v>
      </c>
      <c r="G92" s="125">
        <f>SUM(G93:G101)</f>
        <v>0</v>
      </c>
      <c r="H92" s="127">
        <f>SUM(H93:H101)</f>
        <v>0</v>
      </c>
      <c r="I92" s="126">
        <f t="shared" ref="I92:I156" si="19">F92+G92-H92</f>
        <v>2139384.3200000003</v>
      </c>
      <c r="J92" s="14">
        <f>[1]Arkusz7!M92</f>
        <v>0</v>
      </c>
      <c r="K92" s="125">
        <f t="shared" ref="K92:L92" si="20">SUM(K93:K101)</f>
        <v>0</v>
      </c>
      <c r="L92" s="127">
        <f t="shared" si="20"/>
        <v>0</v>
      </c>
      <c r="M92" s="126">
        <f t="shared" ref="M92:M156" si="21">J92+K92-L92</f>
        <v>0</v>
      </c>
      <c r="N92" s="14">
        <f t="shared" ref="N92:N156" si="22">I92+M92</f>
        <v>2139384.3200000003</v>
      </c>
    </row>
    <row r="93" spans="1:14" ht="15.75" x14ac:dyDescent="0.25">
      <c r="A93" s="152"/>
      <c r="B93" s="190"/>
      <c r="C93" s="25" t="s">
        <v>85</v>
      </c>
      <c r="D93" s="26" t="s">
        <v>86</v>
      </c>
      <c r="E93" s="14">
        <f>[1]Arkusz7!N93</f>
        <v>1333933</v>
      </c>
      <c r="F93" s="14">
        <f>[1]Arkusz7!I93</f>
        <v>1333933</v>
      </c>
      <c r="G93" s="191"/>
      <c r="H93" s="192"/>
      <c r="I93" s="29">
        <f t="shared" si="19"/>
        <v>1333933</v>
      </c>
      <c r="J93" s="14">
        <f>[1]Arkusz7!M93</f>
        <v>0</v>
      </c>
      <c r="K93" s="97"/>
      <c r="L93" s="192"/>
      <c r="M93" s="29">
        <f t="shared" si="21"/>
        <v>0</v>
      </c>
      <c r="N93" s="14">
        <f t="shared" si="22"/>
        <v>1333933</v>
      </c>
    </row>
    <row r="94" spans="1:14" ht="15.75" x14ac:dyDescent="0.25">
      <c r="A94" s="134"/>
      <c r="B94" s="100"/>
      <c r="C94" s="31" t="s">
        <v>87</v>
      </c>
      <c r="D94" s="32" t="s">
        <v>88</v>
      </c>
      <c r="E94" s="14">
        <f>[1]Arkusz7!N94</f>
        <v>468051</v>
      </c>
      <c r="F94" s="14">
        <f>[1]Arkusz7!I94</f>
        <v>468051</v>
      </c>
      <c r="G94" s="102"/>
      <c r="H94" s="103"/>
      <c r="I94" s="35">
        <f t="shared" si="19"/>
        <v>468051</v>
      </c>
      <c r="J94" s="14">
        <f>[1]Arkusz7!M94</f>
        <v>0</v>
      </c>
      <c r="K94" s="56"/>
      <c r="L94" s="103"/>
      <c r="M94" s="35">
        <f t="shared" si="21"/>
        <v>0</v>
      </c>
      <c r="N94" s="14">
        <f t="shared" si="22"/>
        <v>468051</v>
      </c>
    </row>
    <row r="95" spans="1:14" ht="15.75" x14ac:dyDescent="0.25">
      <c r="A95" s="134"/>
      <c r="B95" s="100"/>
      <c r="C95" s="31" t="s">
        <v>89</v>
      </c>
      <c r="D95" s="32" t="s">
        <v>90</v>
      </c>
      <c r="E95" s="14">
        <f>[1]Arkusz7!N95</f>
        <v>5662</v>
      </c>
      <c r="F95" s="14">
        <f>[1]Arkusz7!I95</f>
        <v>5662</v>
      </c>
      <c r="G95" s="102"/>
      <c r="H95" s="103"/>
      <c r="I95" s="35">
        <f t="shared" si="19"/>
        <v>5662</v>
      </c>
      <c r="J95" s="14">
        <f>[1]Arkusz7!M95</f>
        <v>0</v>
      </c>
      <c r="K95" s="56"/>
      <c r="L95" s="103"/>
      <c r="M95" s="35">
        <f t="shared" si="21"/>
        <v>0</v>
      </c>
      <c r="N95" s="14">
        <f t="shared" si="22"/>
        <v>5662</v>
      </c>
    </row>
    <row r="96" spans="1:14" ht="15.75" x14ac:dyDescent="0.25">
      <c r="A96" s="134"/>
      <c r="B96" s="112"/>
      <c r="C96" s="113" t="s">
        <v>91</v>
      </c>
      <c r="D96" s="114" t="s">
        <v>92</v>
      </c>
      <c r="E96" s="14">
        <f>[1]Arkusz7!N96</f>
        <v>55088.32</v>
      </c>
      <c r="F96" s="14">
        <f>[1]Arkusz7!I96</f>
        <v>55088.32</v>
      </c>
      <c r="G96" s="102"/>
      <c r="H96" s="103"/>
      <c r="I96" s="35">
        <f t="shared" si="19"/>
        <v>55088.32</v>
      </c>
      <c r="J96" s="14">
        <f>[1]Arkusz7!M96</f>
        <v>0</v>
      </c>
      <c r="K96" s="56"/>
      <c r="L96" s="103"/>
      <c r="M96" s="35">
        <f t="shared" si="21"/>
        <v>0</v>
      </c>
      <c r="N96" s="14">
        <f t="shared" si="22"/>
        <v>55088.32</v>
      </c>
    </row>
    <row r="97" spans="1:14" ht="15.75" x14ac:dyDescent="0.25">
      <c r="A97" s="134"/>
      <c r="B97" s="112"/>
      <c r="C97" s="113" t="s">
        <v>100</v>
      </c>
      <c r="D97" s="114" t="s">
        <v>101</v>
      </c>
      <c r="E97" s="14">
        <f>[1]Arkusz7!N97</f>
        <v>53000</v>
      </c>
      <c r="F97" s="14">
        <f>[1]Arkusz7!I97</f>
        <v>53000</v>
      </c>
      <c r="G97" s="102"/>
      <c r="H97" s="103"/>
      <c r="I97" s="35">
        <f t="shared" si="19"/>
        <v>53000</v>
      </c>
      <c r="J97" s="14">
        <f>[1]Arkusz7!M97</f>
        <v>0</v>
      </c>
      <c r="K97" s="56"/>
      <c r="L97" s="103"/>
      <c r="M97" s="35">
        <f t="shared" si="21"/>
        <v>0</v>
      </c>
      <c r="N97" s="14">
        <f t="shared" si="22"/>
        <v>53000</v>
      </c>
    </row>
    <row r="98" spans="1:14" ht="15.75" x14ac:dyDescent="0.25">
      <c r="A98" s="134"/>
      <c r="B98" s="112"/>
      <c r="C98" s="113" t="s">
        <v>102</v>
      </c>
      <c r="D98" s="114" t="s">
        <v>103</v>
      </c>
      <c r="E98" s="14">
        <f>[1]Arkusz7!N98</f>
        <v>3650</v>
      </c>
      <c r="F98" s="14">
        <f>[1]Arkusz7!I98</f>
        <v>3650</v>
      </c>
      <c r="G98" s="102"/>
      <c r="H98" s="103"/>
      <c r="I98" s="35">
        <f t="shared" si="19"/>
        <v>3650</v>
      </c>
      <c r="J98" s="14">
        <f>[1]Arkusz7!M98</f>
        <v>0</v>
      </c>
      <c r="K98" s="56"/>
      <c r="L98" s="103"/>
      <c r="M98" s="35">
        <f t="shared" si="21"/>
        <v>0</v>
      </c>
      <c r="N98" s="14">
        <f t="shared" si="22"/>
        <v>3650</v>
      </c>
    </row>
    <row r="99" spans="1:14" ht="15.75" x14ac:dyDescent="0.25">
      <c r="A99" s="134"/>
      <c r="B99" s="112"/>
      <c r="C99" s="113" t="s">
        <v>104</v>
      </c>
      <c r="D99" s="114" t="s">
        <v>105</v>
      </c>
      <c r="E99" s="14">
        <f>[1]Arkusz7!N99</f>
        <v>90000</v>
      </c>
      <c r="F99" s="14">
        <f>[1]Arkusz7!I99</f>
        <v>90000</v>
      </c>
      <c r="G99" s="102"/>
      <c r="H99" s="103"/>
      <c r="I99" s="35">
        <f t="shared" si="19"/>
        <v>90000</v>
      </c>
      <c r="J99" s="14">
        <f>[1]Arkusz7!M99</f>
        <v>0</v>
      </c>
      <c r="K99" s="56"/>
      <c r="L99" s="103"/>
      <c r="M99" s="35">
        <f t="shared" si="21"/>
        <v>0</v>
      </c>
      <c r="N99" s="14">
        <f t="shared" si="22"/>
        <v>90000</v>
      </c>
    </row>
    <row r="100" spans="1:14" ht="15.75" x14ac:dyDescent="0.25">
      <c r="A100" s="134"/>
      <c r="B100" s="100"/>
      <c r="C100" s="31" t="s">
        <v>93</v>
      </c>
      <c r="D100" s="32" t="s">
        <v>94</v>
      </c>
      <c r="E100" s="14">
        <f>[1]Arkusz7!N100</f>
        <v>120000</v>
      </c>
      <c r="F100" s="14">
        <f>[1]Arkusz7!I100</f>
        <v>120000</v>
      </c>
      <c r="G100" s="102"/>
      <c r="H100" s="103"/>
      <c r="I100" s="35">
        <f t="shared" si="19"/>
        <v>120000</v>
      </c>
      <c r="J100" s="14">
        <f>[1]Arkusz7!M100</f>
        <v>0</v>
      </c>
      <c r="K100" s="56"/>
      <c r="L100" s="103"/>
      <c r="M100" s="35">
        <f t="shared" si="21"/>
        <v>0</v>
      </c>
      <c r="N100" s="14">
        <f t="shared" si="22"/>
        <v>120000</v>
      </c>
    </row>
    <row r="101" spans="1:14" ht="15.75" x14ac:dyDescent="0.25">
      <c r="A101" s="134"/>
      <c r="B101" s="100"/>
      <c r="C101" s="31" t="s">
        <v>79</v>
      </c>
      <c r="D101" s="32" t="s">
        <v>95</v>
      </c>
      <c r="E101" s="14">
        <f>[1]Arkusz7!N101</f>
        <v>10000</v>
      </c>
      <c r="F101" s="14">
        <f>[1]Arkusz7!I101</f>
        <v>10000</v>
      </c>
      <c r="G101" s="102"/>
      <c r="H101" s="103"/>
      <c r="I101" s="35">
        <f t="shared" si="19"/>
        <v>10000</v>
      </c>
      <c r="J101" s="14">
        <f>[1]Arkusz7!M101</f>
        <v>0</v>
      </c>
      <c r="K101" s="56"/>
      <c r="L101" s="103"/>
      <c r="M101" s="35">
        <f t="shared" si="21"/>
        <v>0</v>
      </c>
      <c r="N101" s="14">
        <f t="shared" si="22"/>
        <v>10000</v>
      </c>
    </row>
    <row r="102" spans="1:14" ht="15.75" x14ac:dyDescent="0.25">
      <c r="A102" s="134"/>
      <c r="B102" s="100"/>
      <c r="C102" s="197"/>
      <c r="D102" s="198"/>
      <c r="E102" s="14"/>
      <c r="F102" s="14"/>
      <c r="G102" s="199"/>
      <c r="H102" s="200"/>
      <c r="I102" s="35"/>
      <c r="J102" s="14"/>
      <c r="K102" s="199"/>
      <c r="L102" s="200"/>
      <c r="M102" s="35"/>
      <c r="N102" s="14"/>
    </row>
    <row r="103" spans="1:14" ht="15.75" x14ac:dyDescent="0.25">
      <c r="A103" s="134"/>
      <c r="B103" s="100"/>
      <c r="C103" s="197"/>
      <c r="D103" s="201" t="s">
        <v>106</v>
      </c>
      <c r="E103" s="14"/>
      <c r="F103" s="14"/>
      <c r="G103" s="199"/>
      <c r="H103" s="200"/>
      <c r="I103" s="35"/>
      <c r="J103" s="14"/>
      <c r="K103" s="199"/>
      <c r="L103" s="200"/>
      <c r="M103" s="35"/>
      <c r="N103" s="14"/>
    </row>
    <row r="104" spans="1:14" ht="16.5" thickBot="1" x14ac:dyDescent="0.3">
      <c r="A104" s="186"/>
      <c r="B104" s="122">
        <v>75618</v>
      </c>
      <c r="C104" s="123"/>
      <c r="D104" s="124" t="s">
        <v>107</v>
      </c>
      <c r="E104" s="14">
        <f>[1]Arkusz7!N104</f>
        <v>1034799</v>
      </c>
      <c r="F104" s="14">
        <f>[1]Arkusz7!I104</f>
        <v>1034799</v>
      </c>
      <c r="G104" s="125">
        <f>SUM(G105:G109)</f>
        <v>0</v>
      </c>
      <c r="H104" s="127">
        <f>SUM(H105:H109)</f>
        <v>0</v>
      </c>
      <c r="I104" s="126">
        <f t="shared" si="19"/>
        <v>1034799</v>
      </c>
      <c r="J104" s="14">
        <f>[1]Arkusz7!M104</f>
        <v>0</v>
      </c>
      <c r="K104" s="125">
        <f t="shared" ref="K104:L104" si="23">SUM(K105:K109)</f>
        <v>0</v>
      </c>
      <c r="L104" s="127">
        <f t="shared" si="23"/>
        <v>0</v>
      </c>
      <c r="M104" s="126">
        <f t="shared" si="21"/>
        <v>0</v>
      </c>
      <c r="N104" s="14">
        <f t="shared" si="22"/>
        <v>1034799</v>
      </c>
    </row>
    <row r="105" spans="1:14" ht="15.75" x14ac:dyDescent="0.25">
      <c r="A105" s="202"/>
      <c r="B105" s="96"/>
      <c r="C105" s="25" t="s">
        <v>108</v>
      </c>
      <c r="D105" s="26" t="s">
        <v>109</v>
      </c>
      <c r="E105" s="14">
        <f>[1]Arkusz7!N105</f>
        <v>16000</v>
      </c>
      <c r="F105" s="14">
        <f>[1]Arkusz7!I105</f>
        <v>16000</v>
      </c>
      <c r="G105" s="191"/>
      <c r="H105" s="192"/>
      <c r="I105" s="29">
        <f t="shared" si="19"/>
        <v>16000</v>
      </c>
      <c r="J105" s="14">
        <f>[1]Arkusz7!M105</f>
        <v>0</v>
      </c>
      <c r="K105" s="97"/>
      <c r="L105" s="192"/>
      <c r="M105" s="29">
        <f t="shared" si="21"/>
        <v>0</v>
      </c>
      <c r="N105" s="14">
        <f t="shared" si="22"/>
        <v>16000</v>
      </c>
    </row>
    <row r="106" spans="1:14" ht="15.75" x14ac:dyDescent="0.25">
      <c r="A106" s="134"/>
      <c r="B106" s="96"/>
      <c r="C106" s="25" t="s">
        <v>110</v>
      </c>
      <c r="D106" s="26" t="s">
        <v>111</v>
      </c>
      <c r="E106" s="14">
        <f>[1]Arkusz7!N106</f>
        <v>420000</v>
      </c>
      <c r="F106" s="14">
        <f>[1]Arkusz7!I106</f>
        <v>420000</v>
      </c>
      <c r="G106" s="191"/>
      <c r="H106" s="192"/>
      <c r="I106" s="35">
        <f t="shared" si="19"/>
        <v>420000</v>
      </c>
      <c r="J106" s="14">
        <f>[1]Arkusz7!M106</f>
        <v>0</v>
      </c>
      <c r="K106" s="97"/>
      <c r="L106" s="192"/>
      <c r="M106" s="35">
        <f t="shared" si="21"/>
        <v>0</v>
      </c>
      <c r="N106" s="14">
        <f t="shared" si="22"/>
        <v>420000</v>
      </c>
    </row>
    <row r="107" spans="1:14" ht="15.75" x14ac:dyDescent="0.25">
      <c r="A107" s="134"/>
      <c r="B107" s="100"/>
      <c r="C107" s="31" t="s">
        <v>112</v>
      </c>
      <c r="D107" s="32" t="s">
        <v>113</v>
      </c>
      <c r="E107" s="14">
        <f>[1]Arkusz7!N107</f>
        <v>79645</v>
      </c>
      <c r="F107" s="14">
        <f>[1]Arkusz7!I107</f>
        <v>79645</v>
      </c>
      <c r="G107" s="102"/>
      <c r="H107" s="103"/>
      <c r="I107" s="35">
        <f t="shared" si="19"/>
        <v>79645</v>
      </c>
      <c r="J107" s="14">
        <f>[1]Arkusz7!M107</f>
        <v>0</v>
      </c>
      <c r="K107" s="56"/>
      <c r="L107" s="103"/>
      <c r="M107" s="35">
        <f t="shared" si="21"/>
        <v>0</v>
      </c>
      <c r="N107" s="14">
        <f t="shared" si="22"/>
        <v>79645</v>
      </c>
    </row>
    <row r="108" spans="1:14" ht="15.75" x14ac:dyDescent="0.25">
      <c r="A108" s="134"/>
      <c r="B108" s="100"/>
      <c r="C108" s="31"/>
      <c r="D108" s="32" t="s">
        <v>114</v>
      </c>
      <c r="E108" s="14"/>
      <c r="F108" s="14"/>
      <c r="G108" s="102"/>
      <c r="H108" s="103"/>
      <c r="I108" s="35"/>
      <c r="J108" s="14"/>
      <c r="K108" s="56"/>
      <c r="L108" s="103"/>
      <c r="M108" s="35"/>
      <c r="N108" s="14"/>
    </row>
    <row r="109" spans="1:14" ht="15.75" x14ac:dyDescent="0.25">
      <c r="A109" s="134"/>
      <c r="B109" s="100"/>
      <c r="C109" s="31" t="s">
        <v>115</v>
      </c>
      <c r="D109" s="32" t="s">
        <v>116</v>
      </c>
      <c r="E109" s="14">
        <f>[1]Arkusz7!N109</f>
        <v>519154</v>
      </c>
      <c r="F109" s="14">
        <f>[1]Arkusz7!I109</f>
        <v>519154</v>
      </c>
      <c r="G109" s="102"/>
      <c r="H109" s="103"/>
      <c r="I109" s="35">
        <f t="shared" si="19"/>
        <v>519154</v>
      </c>
      <c r="J109" s="14">
        <f>[1]Arkusz7!M109</f>
        <v>0</v>
      </c>
      <c r="K109" s="56"/>
      <c r="L109" s="103"/>
      <c r="M109" s="35">
        <f t="shared" si="21"/>
        <v>0</v>
      </c>
      <c r="N109" s="14">
        <f t="shared" si="22"/>
        <v>519154</v>
      </c>
    </row>
    <row r="110" spans="1:14" ht="15.75" x14ac:dyDescent="0.25">
      <c r="A110" s="134"/>
      <c r="B110" s="100"/>
      <c r="C110" s="31"/>
      <c r="D110" s="32"/>
      <c r="E110" s="14"/>
      <c r="F110" s="14"/>
      <c r="G110" s="56"/>
      <c r="H110" s="101"/>
      <c r="I110" s="35"/>
      <c r="J110" s="14"/>
      <c r="K110" s="56"/>
      <c r="L110" s="101"/>
      <c r="M110" s="35"/>
      <c r="N110" s="14"/>
    </row>
    <row r="111" spans="1:14" ht="16.5" thickBot="1" x14ac:dyDescent="0.3">
      <c r="A111" s="186"/>
      <c r="B111" s="122">
        <v>75621</v>
      </c>
      <c r="C111" s="123"/>
      <c r="D111" s="124" t="s">
        <v>117</v>
      </c>
      <c r="E111" s="14">
        <f>[1]Arkusz7!N111</f>
        <v>3361392</v>
      </c>
      <c r="F111" s="14">
        <f>[1]Arkusz7!I111</f>
        <v>3361392</v>
      </c>
      <c r="G111" s="125">
        <f>SUM(G112:G113)</f>
        <v>0</v>
      </c>
      <c r="H111" s="127">
        <f>SUM(H112:H113)</f>
        <v>0</v>
      </c>
      <c r="I111" s="126">
        <f t="shared" si="19"/>
        <v>3361392</v>
      </c>
      <c r="J111" s="14">
        <f>[1]Arkusz7!M111</f>
        <v>0</v>
      </c>
      <c r="K111" s="125">
        <f t="shared" ref="K111:L111" si="24">SUM(K112:K113)</f>
        <v>0</v>
      </c>
      <c r="L111" s="127">
        <f t="shared" si="24"/>
        <v>0</v>
      </c>
      <c r="M111" s="126">
        <f t="shared" si="21"/>
        <v>0</v>
      </c>
      <c r="N111" s="14">
        <f t="shared" si="22"/>
        <v>3361392</v>
      </c>
    </row>
    <row r="112" spans="1:14" ht="15.75" x14ac:dyDescent="0.25">
      <c r="A112" s="152"/>
      <c r="B112" s="96"/>
      <c r="C112" s="25" t="s">
        <v>118</v>
      </c>
      <c r="D112" s="32" t="s">
        <v>119</v>
      </c>
      <c r="E112" s="14">
        <f>[1]Arkusz7!N112</f>
        <v>3326392</v>
      </c>
      <c r="F112" s="14">
        <f>[1]Arkusz7!I112</f>
        <v>3326392</v>
      </c>
      <c r="G112" s="102"/>
      <c r="H112" s="103"/>
      <c r="I112" s="29">
        <f t="shared" si="19"/>
        <v>3326392</v>
      </c>
      <c r="J112" s="14">
        <f>[1]Arkusz7!M112</f>
        <v>0</v>
      </c>
      <c r="K112" s="56"/>
      <c r="L112" s="103"/>
      <c r="M112" s="29">
        <f t="shared" si="21"/>
        <v>0</v>
      </c>
      <c r="N112" s="14">
        <f t="shared" si="22"/>
        <v>3326392</v>
      </c>
    </row>
    <row r="113" spans="1:14" ht="15.75" x14ac:dyDescent="0.25">
      <c r="A113" s="134"/>
      <c r="B113" s="119"/>
      <c r="C113" s="31" t="s">
        <v>120</v>
      </c>
      <c r="D113" s="32" t="s">
        <v>121</v>
      </c>
      <c r="E113" s="14">
        <f>[1]Arkusz7!N113</f>
        <v>35000</v>
      </c>
      <c r="F113" s="14">
        <f>[1]Arkusz7!I113</f>
        <v>35000</v>
      </c>
      <c r="G113" s="102"/>
      <c r="H113" s="103"/>
      <c r="I113" s="35">
        <f t="shared" si="19"/>
        <v>35000</v>
      </c>
      <c r="J113" s="14">
        <f>[1]Arkusz7!M113</f>
        <v>0</v>
      </c>
      <c r="K113" s="56"/>
      <c r="L113" s="103"/>
      <c r="M113" s="35">
        <f t="shared" si="21"/>
        <v>0</v>
      </c>
      <c r="N113" s="14">
        <f t="shared" si="22"/>
        <v>35000</v>
      </c>
    </row>
    <row r="114" spans="1:14" ht="15.75" x14ac:dyDescent="0.25">
      <c r="A114" s="134"/>
      <c r="B114" s="119"/>
      <c r="C114" s="31"/>
      <c r="D114" s="32"/>
      <c r="E114" s="14"/>
      <c r="F114" s="14"/>
      <c r="G114" s="56"/>
      <c r="H114" s="101"/>
      <c r="I114" s="35"/>
      <c r="J114" s="14"/>
      <c r="K114" s="56"/>
      <c r="L114" s="101"/>
      <c r="M114" s="35"/>
      <c r="N114" s="14"/>
    </row>
    <row r="115" spans="1:14" ht="16.5" thickBot="1" x14ac:dyDescent="0.3">
      <c r="A115" s="104">
        <v>758</v>
      </c>
      <c r="B115" s="105"/>
      <c r="C115" s="106"/>
      <c r="D115" s="107" t="s">
        <v>122</v>
      </c>
      <c r="E115" s="14">
        <f>[1]Arkusz7!N115</f>
        <v>5991076</v>
      </c>
      <c r="F115" s="14">
        <f>[1]Arkusz7!I115</f>
        <v>5991076</v>
      </c>
      <c r="G115" s="108">
        <f>G116+G119+G122+G125</f>
        <v>0</v>
      </c>
      <c r="H115" s="109">
        <f>H116+H119+H122+H125</f>
        <v>0</v>
      </c>
      <c r="I115" s="16">
        <f t="shared" si="19"/>
        <v>5991076</v>
      </c>
      <c r="J115" s="14">
        <f>[1]Arkusz7!M115</f>
        <v>0</v>
      </c>
      <c r="K115" s="108">
        <f>K116+K119+K122+K125</f>
        <v>0</v>
      </c>
      <c r="L115" s="109">
        <f t="shared" ref="L115" si="25">L116+L119+L122+L125</f>
        <v>0</v>
      </c>
      <c r="M115" s="16">
        <f t="shared" si="21"/>
        <v>0</v>
      </c>
      <c r="N115" s="14">
        <f t="shared" si="22"/>
        <v>5991076</v>
      </c>
    </row>
    <row r="116" spans="1:14" ht="17.25" thickTop="1" thickBot="1" x14ac:dyDescent="0.3">
      <c r="A116" s="203"/>
      <c r="B116" s="204">
        <v>75801</v>
      </c>
      <c r="C116" s="91" t="s">
        <v>81</v>
      </c>
      <c r="D116" s="205" t="s">
        <v>123</v>
      </c>
      <c r="E116" s="14">
        <f>[1]Arkusz7!N116</f>
        <v>5196795</v>
      </c>
      <c r="F116" s="14">
        <f>[1]Arkusz7!I116</f>
        <v>5196795</v>
      </c>
      <c r="G116" s="93">
        <f>SUM(G117)</f>
        <v>0</v>
      </c>
      <c r="H116" s="94">
        <f>SUM(H117)</f>
        <v>0</v>
      </c>
      <c r="I116" s="23">
        <f t="shared" si="19"/>
        <v>5196795</v>
      </c>
      <c r="J116" s="14">
        <f>[1]Arkusz7!M116</f>
        <v>0</v>
      </c>
      <c r="K116" s="93">
        <f t="shared" ref="K116:L116" si="26">SUM(K117)</f>
        <v>0</v>
      </c>
      <c r="L116" s="94">
        <f t="shared" si="26"/>
        <v>0</v>
      </c>
      <c r="M116" s="23">
        <f t="shared" si="21"/>
        <v>0</v>
      </c>
      <c r="N116" s="14">
        <f t="shared" si="22"/>
        <v>5196795</v>
      </c>
    </row>
    <row r="117" spans="1:14" ht="15.75" x14ac:dyDescent="0.25">
      <c r="A117" s="152"/>
      <c r="B117" s="96"/>
      <c r="C117" s="25">
        <v>2920</v>
      </c>
      <c r="D117" s="26" t="s">
        <v>124</v>
      </c>
      <c r="E117" s="14">
        <f>[1]Arkusz7!N117</f>
        <v>5196795</v>
      </c>
      <c r="F117" s="14">
        <f>[1]Arkusz7!I117</f>
        <v>5196795</v>
      </c>
      <c r="G117" s="191"/>
      <c r="H117" s="98"/>
      <c r="I117" s="29">
        <f t="shared" si="19"/>
        <v>5196795</v>
      </c>
      <c r="J117" s="14">
        <f>[1]Arkusz7!M117</f>
        <v>0</v>
      </c>
      <c r="K117" s="97"/>
      <c r="L117" s="192"/>
      <c r="M117" s="29">
        <f t="shared" si="21"/>
        <v>0</v>
      </c>
      <c r="N117" s="14">
        <f t="shared" si="22"/>
        <v>5196795</v>
      </c>
    </row>
    <row r="118" spans="1:14" ht="15.75" x14ac:dyDescent="0.25">
      <c r="A118" s="134"/>
      <c r="B118" s="100"/>
      <c r="C118" s="25"/>
      <c r="D118" s="26"/>
      <c r="E118" s="14"/>
      <c r="F118" s="14"/>
      <c r="G118" s="97"/>
      <c r="H118" s="98"/>
      <c r="I118" s="35"/>
      <c r="J118" s="14"/>
      <c r="K118" s="97"/>
      <c r="L118" s="98"/>
      <c r="M118" s="35"/>
      <c r="N118" s="14"/>
    </row>
    <row r="119" spans="1:14" ht="16.5" thickBot="1" x14ac:dyDescent="0.3">
      <c r="A119" s="186"/>
      <c r="B119" s="122">
        <v>75807</v>
      </c>
      <c r="C119" s="123"/>
      <c r="D119" s="124" t="s">
        <v>125</v>
      </c>
      <c r="E119" s="14">
        <f>[1]Arkusz7!N119</f>
        <v>712334</v>
      </c>
      <c r="F119" s="14">
        <f>[1]Arkusz7!I119</f>
        <v>712334</v>
      </c>
      <c r="G119" s="125">
        <f>SUM(G120)</f>
        <v>0</v>
      </c>
      <c r="H119" s="127">
        <f>SUM(H120)</f>
        <v>0</v>
      </c>
      <c r="I119" s="126">
        <f t="shared" si="19"/>
        <v>712334</v>
      </c>
      <c r="J119" s="14">
        <f>[1]Arkusz7!M119</f>
        <v>0</v>
      </c>
      <c r="K119" s="125">
        <f t="shared" ref="K119:L119" si="27">SUM(K120)</f>
        <v>0</v>
      </c>
      <c r="L119" s="127">
        <f t="shared" si="27"/>
        <v>0</v>
      </c>
      <c r="M119" s="126">
        <f t="shared" si="21"/>
        <v>0</v>
      </c>
      <c r="N119" s="14">
        <f t="shared" si="22"/>
        <v>712334</v>
      </c>
    </row>
    <row r="120" spans="1:14" ht="15.75" x14ac:dyDescent="0.25">
      <c r="A120" s="152"/>
      <c r="B120" s="96"/>
      <c r="C120" s="25">
        <v>2920</v>
      </c>
      <c r="D120" s="26" t="s">
        <v>124</v>
      </c>
      <c r="E120" s="14">
        <f>[1]Arkusz7!N120</f>
        <v>712334</v>
      </c>
      <c r="F120" s="14">
        <f>[1]Arkusz7!I120</f>
        <v>712334</v>
      </c>
      <c r="G120" s="191"/>
      <c r="H120" s="192"/>
      <c r="I120" s="29">
        <f t="shared" si="19"/>
        <v>712334</v>
      </c>
      <c r="J120" s="14">
        <f>[1]Arkusz7!M120</f>
        <v>0</v>
      </c>
      <c r="K120" s="97"/>
      <c r="L120" s="192"/>
      <c r="M120" s="29">
        <f t="shared" si="21"/>
        <v>0</v>
      </c>
      <c r="N120" s="14">
        <f t="shared" si="22"/>
        <v>712334</v>
      </c>
    </row>
    <row r="121" spans="1:14" ht="15.75" x14ac:dyDescent="0.25">
      <c r="A121" s="134"/>
      <c r="B121" s="100"/>
      <c r="C121" s="31"/>
      <c r="D121" s="32"/>
      <c r="E121" s="14"/>
      <c r="F121" s="14"/>
      <c r="G121" s="56"/>
      <c r="H121" s="101"/>
      <c r="I121" s="35"/>
      <c r="J121" s="14"/>
      <c r="K121" s="56"/>
      <c r="L121" s="101"/>
      <c r="M121" s="35"/>
      <c r="N121" s="14"/>
    </row>
    <row r="122" spans="1:14" ht="16.5" thickBot="1" x14ac:dyDescent="0.3">
      <c r="A122" s="186"/>
      <c r="B122" s="122">
        <v>75814</v>
      </c>
      <c r="C122" s="123"/>
      <c r="D122" s="124" t="s">
        <v>126</v>
      </c>
      <c r="E122" s="14">
        <f>[1]Arkusz7!N122</f>
        <v>50000</v>
      </c>
      <c r="F122" s="14">
        <f>[1]Arkusz7!I122</f>
        <v>50000</v>
      </c>
      <c r="G122" s="125">
        <f>SUM(G123)</f>
        <v>0</v>
      </c>
      <c r="H122" s="127">
        <f>SUM(H123)</f>
        <v>0</v>
      </c>
      <c r="I122" s="126">
        <f t="shared" si="19"/>
        <v>50000</v>
      </c>
      <c r="J122" s="14">
        <f>[1]Arkusz7!M122</f>
        <v>0</v>
      </c>
      <c r="K122" s="125">
        <f t="shared" ref="K122:L122" si="28">SUM(K123)</f>
        <v>0</v>
      </c>
      <c r="L122" s="127">
        <f t="shared" si="28"/>
        <v>0</v>
      </c>
      <c r="M122" s="126">
        <f>J122+K122-L122</f>
        <v>0</v>
      </c>
      <c r="N122" s="14">
        <f t="shared" si="22"/>
        <v>50000</v>
      </c>
    </row>
    <row r="123" spans="1:14" ht="15.75" x14ac:dyDescent="0.25">
      <c r="A123" s="152"/>
      <c r="B123" s="96"/>
      <c r="C123" s="206" t="s">
        <v>127</v>
      </c>
      <c r="D123" s="26" t="s">
        <v>128</v>
      </c>
      <c r="E123" s="14">
        <f>[1]Arkusz7!N123</f>
        <v>50000</v>
      </c>
      <c r="F123" s="14">
        <f>[1]Arkusz7!I123</f>
        <v>50000</v>
      </c>
      <c r="G123" s="191"/>
      <c r="H123" s="192"/>
      <c r="I123" s="29">
        <f t="shared" si="19"/>
        <v>50000</v>
      </c>
      <c r="J123" s="14">
        <f>[1]Arkusz7!M123</f>
        <v>0</v>
      </c>
      <c r="K123" s="97"/>
      <c r="L123" s="192"/>
      <c r="M123" s="29">
        <f t="shared" si="21"/>
        <v>0</v>
      </c>
      <c r="N123" s="14">
        <f t="shared" si="22"/>
        <v>50000</v>
      </c>
    </row>
    <row r="124" spans="1:14" ht="15.75" x14ac:dyDescent="0.25">
      <c r="A124" s="134"/>
      <c r="B124" s="100"/>
      <c r="C124" s="31"/>
      <c r="D124" s="32"/>
      <c r="E124" s="14"/>
      <c r="F124" s="14"/>
      <c r="G124" s="56"/>
      <c r="H124" s="101"/>
      <c r="I124" s="35"/>
      <c r="J124" s="14"/>
      <c r="K124" s="56"/>
      <c r="L124" s="101"/>
      <c r="M124" s="35"/>
      <c r="N124" s="14"/>
    </row>
    <row r="125" spans="1:14" ht="16.5" thickBot="1" x14ac:dyDescent="0.3">
      <c r="A125" s="186"/>
      <c r="B125" s="122">
        <v>75831</v>
      </c>
      <c r="C125" s="123"/>
      <c r="D125" s="124" t="s">
        <v>129</v>
      </c>
      <c r="E125" s="14">
        <f>[1]Arkusz7!N125</f>
        <v>31947</v>
      </c>
      <c r="F125" s="14">
        <f>[1]Arkusz7!I125</f>
        <v>31947</v>
      </c>
      <c r="G125" s="125">
        <f>SUM(G126)</f>
        <v>0</v>
      </c>
      <c r="H125" s="127">
        <f>SUM(H126)</f>
        <v>0</v>
      </c>
      <c r="I125" s="126">
        <f t="shared" si="19"/>
        <v>31947</v>
      </c>
      <c r="J125" s="14">
        <f>[1]Arkusz7!M125</f>
        <v>0</v>
      </c>
      <c r="K125" s="125">
        <f t="shared" ref="K125:L125" si="29">SUM(K126)</f>
        <v>0</v>
      </c>
      <c r="L125" s="127">
        <f t="shared" si="29"/>
        <v>0</v>
      </c>
      <c r="M125" s="126">
        <f t="shared" si="21"/>
        <v>0</v>
      </c>
      <c r="N125" s="14">
        <f t="shared" si="22"/>
        <v>31947</v>
      </c>
    </row>
    <row r="126" spans="1:14" ht="15.75" x14ac:dyDescent="0.25">
      <c r="A126" s="152"/>
      <c r="B126" s="96"/>
      <c r="C126" s="207">
        <v>2920</v>
      </c>
      <c r="D126" s="26" t="s">
        <v>124</v>
      </c>
      <c r="E126" s="14">
        <f>[1]Arkusz7!N126</f>
        <v>31947</v>
      </c>
      <c r="F126" s="14">
        <f>[1]Arkusz7!I126</f>
        <v>31947</v>
      </c>
      <c r="G126" s="191"/>
      <c r="H126" s="192"/>
      <c r="I126" s="29">
        <f t="shared" si="19"/>
        <v>31947</v>
      </c>
      <c r="J126" s="14">
        <f>[1]Arkusz7!M126</f>
        <v>0</v>
      </c>
      <c r="K126" s="97"/>
      <c r="L126" s="192"/>
      <c r="M126" s="29">
        <f t="shared" si="21"/>
        <v>0</v>
      </c>
      <c r="N126" s="14">
        <f t="shared" si="22"/>
        <v>31947</v>
      </c>
    </row>
    <row r="127" spans="1:14" ht="15.75" x14ac:dyDescent="0.25">
      <c r="A127" s="134"/>
      <c r="B127" s="100"/>
      <c r="C127" s="99"/>
      <c r="D127" s="32"/>
      <c r="E127" s="14"/>
      <c r="F127" s="14"/>
      <c r="G127" s="56"/>
      <c r="H127" s="101"/>
      <c r="I127" s="35"/>
      <c r="J127" s="14"/>
      <c r="K127" s="56"/>
      <c r="L127" s="101"/>
      <c r="M127" s="35"/>
      <c r="N127" s="14"/>
    </row>
    <row r="128" spans="1:14" ht="16.5" thickBot="1" x14ac:dyDescent="0.3">
      <c r="A128" s="104">
        <v>801</v>
      </c>
      <c r="B128" s="105"/>
      <c r="C128" s="143"/>
      <c r="D128" s="107" t="s">
        <v>130</v>
      </c>
      <c r="E128" s="14">
        <f>[1]Arkusz7!N128</f>
        <v>415036</v>
      </c>
      <c r="F128" s="14">
        <f>[1]Arkusz7!I128</f>
        <v>415036</v>
      </c>
      <c r="G128" s="108">
        <f>G129+G140+G143+G147+G134</f>
        <v>0</v>
      </c>
      <c r="H128" s="109">
        <f>H129+H140+H143+H147+H134</f>
        <v>0</v>
      </c>
      <c r="I128" s="16">
        <f t="shared" si="19"/>
        <v>415036</v>
      </c>
      <c r="J128" s="14">
        <f>[1]Arkusz7!M128</f>
        <v>0</v>
      </c>
      <c r="K128" s="108">
        <f t="shared" ref="K128:L128" si="30">K129+K140+K143+K147</f>
        <v>0</v>
      </c>
      <c r="L128" s="109">
        <f t="shared" si="30"/>
        <v>0</v>
      </c>
      <c r="M128" s="16">
        <f t="shared" si="21"/>
        <v>0</v>
      </c>
      <c r="N128" s="14">
        <f t="shared" si="22"/>
        <v>415036</v>
      </c>
    </row>
    <row r="129" spans="1:14" ht="17.25" thickTop="1" thickBot="1" x14ac:dyDescent="0.3">
      <c r="A129" s="145"/>
      <c r="B129" s="90">
        <v>80101</v>
      </c>
      <c r="C129" s="91"/>
      <c r="D129" s="92" t="s">
        <v>131</v>
      </c>
      <c r="E129" s="14">
        <f>[1]Arkusz7!N129</f>
        <v>20949</v>
      </c>
      <c r="F129" s="14">
        <f>[1]Arkusz7!I129</f>
        <v>20949</v>
      </c>
      <c r="G129" s="93">
        <f>SUM(G130:G132)</f>
        <v>0</v>
      </c>
      <c r="H129" s="94">
        <f>SUM(H130:H132)</f>
        <v>0</v>
      </c>
      <c r="I129" s="22">
        <f t="shared" si="19"/>
        <v>20949</v>
      </c>
      <c r="J129" s="14">
        <f>[1]Arkusz7!M129</f>
        <v>0</v>
      </c>
      <c r="K129" s="93">
        <f t="shared" ref="K129:L129" si="31">SUM(K130:K132)</f>
        <v>0</v>
      </c>
      <c r="L129" s="94">
        <f t="shared" si="31"/>
        <v>0</v>
      </c>
      <c r="M129" s="23">
        <f t="shared" si="21"/>
        <v>0</v>
      </c>
      <c r="N129" s="14">
        <f t="shared" si="22"/>
        <v>20949</v>
      </c>
    </row>
    <row r="130" spans="1:14" ht="15.75" x14ac:dyDescent="0.25">
      <c r="A130" s="134"/>
      <c r="B130" s="100"/>
      <c r="C130" s="31"/>
      <c r="D130" s="32" t="s">
        <v>27</v>
      </c>
      <c r="E130" s="14"/>
      <c r="F130" s="14"/>
      <c r="G130" s="56"/>
      <c r="H130" s="101"/>
      <c r="I130" s="29"/>
      <c r="J130" s="14"/>
      <c r="K130" s="56"/>
      <c r="L130" s="101"/>
      <c r="M130" s="29"/>
      <c r="N130" s="14"/>
    </row>
    <row r="131" spans="1:14" ht="15.75" x14ac:dyDescent="0.25">
      <c r="A131" s="134"/>
      <c r="B131" s="100"/>
      <c r="C131" s="31"/>
      <c r="D131" s="32" t="s">
        <v>132</v>
      </c>
      <c r="E131" s="14"/>
      <c r="F131" s="14"/>
      <c r="G131" s="56"/>
      <c r="H131" s="101"/>
      <c r="I131" s="35"/>
      <c r="J131" s="14"/>
      <c r="K131" s="56"/>
      <c r="L131" s="101"/>
      <c r="M131" s="35"/>
      <c r="N131" s="14"/>
    </row>
    <row r="132" spans="1:14" ht="15.75" x14ac:dyDescent="0.25">
      <c r="A132" s="134"/>
      <c r="B132" s="100"/>
      <c r="C132" s="31" t="s">
        <v>29</v>
      </c>
      <c r="D132" s="32" t="s">
        <v>30</v>
      </c>
      <c r="E132" s="14">
        <f>[1]Arkusz7!N132</f>
        <v>20949</v>
      </c>
      <c r="F132" s="14">
        <f>[1]Arkusz7!I132</f>
        <v>20949</v>
      </c>
      <c r="G132" s="208"/>
      <c r="H132" s="103"/>
      <c r="I132" s="29">
        <f t="shared" si="19"/>
        <v>20949</v>
      </c>
      <c r="J132" s="14">
        <f>[1]Arkusz7!M132</f>
        <v>0</v>
      </c>
      <c r="K132" s="56"/>
      <c r="L132" s="103"/>
      <c r="M132" s="35">
        <f t="shared" si="21"/>
        <v>0</v>
      </c>
      <c r="N132" s="14">
        <f t="shared" si="22"/>
        <v>20949</v>
      </c>
    </row>
    <row r="133" spans="1:14" ht="15.75" x14ac:dyDescent="0.25">
      <c r="A133" s="134"/>
      <c r="B133" s="100"/>
      <c r="C133" s="197"/>
      <c r="D133" s="198"/>
      <c r="E133" s="14"/>
      <c r="F133" s="14"/>
      <c r="G133" s="199"/>
      <c r="H133" s="200"/>
      <c r="I133" s="35"/>
      <c r="J133" s="14"/>
      <c r="K133" s="199"/>
      <c r="L133" s="200"/>
      <c r="M133" s="35"/>
      <c r="N133" s="14"/>
    </row>
    <row r="134" spans="1:14" ht="16.5" thickBot="1" x14ac:dyDescent="0.3">
      <c r="A134" s="186"/>
      <c r="B134" s="122">
        <v>80104</v>
      </c>
      <c r="C134" s="123"/>
      <c r="D134" s="124" t="s">
        <v>133</v>
      </c>
      <c r="E134" s="14">
        <f>[1]Arkusz7!N134</f>
        <v>216691</v>
      </c>
      <c r="F134" s="14">
        <f>[1]Arkusz7!I134</f>
        <v>216691</v>
      </c>
      <c r="G134" s="125">
        <f>SUM(G135:G138)</f>
        <v>0</v>
      </c>
      <c r="H134" s="127">
        <f>SUM(H135)</f>
        <v>0</v>
      </c>
      <c r="I134" s="126">
        <f t="shared" si="19"/>
        <v>216691</v>
      </c>
      <c r="J134" s="14">
        <f>[1]Arkusz7!M134</f>
        <v>0</v>
      </c>
      <c r="K134" s="125">
        <f t="shared" ref="K134:L134" si="32">SUM(K135)</f>
        <v>0</v>
      </c>
      <c r="L134" s="127">
        <f t="shared" si="32"/>
        <v>0</v>
      </c>
      <c r="M134" s="126">
        <f t="shared" si="21"/>
        <v>0</v>
      </c>
      <c r="N134" s="14">
        <f t="shared" si="22"/>
        <v>216691</v>
      </c>
    </row>
    <row r="135" spans="1:14" ht="15.75" x14ac:dyDescent="0.25">
      <c r="A135" s="152"/>
      <c r="B135" s="96"/>
      <c r="C135" s="25" t="s">
        <v>134</v>
      </c>
      <c r="D135" s="26" t="s">
        <v>135</v>
      </c>
      <c r="E135" s="14">
        <f>[1]Arkusz7!N135</f>
        <v>180994</v>
      </c>
      <c r="F135" s="14">
        <f>[1]Arkusz7!I135</f>
        <v>180994</v>
      </c>
      <c r="G135" s="191"/>
      <c r="H135" s="192"/>
      <c r="I135" s="29">
        <f t="shared" si="19"/>
        <v>180994</v>
      </c>
      <c r="J135" s="14">
        <f>[1]Arkusz7!M135</f>
        <v>0</v>
      </c>
      <c r="K135" s="97"/>
      <c r="L135" s="192"/>
      <c r="M135" s="29">
        <f t="shared" si="21"/>
        <v>0</v>
      </c>
      <c r="N135" s="14">
        <f t="shared" si="22"/>
        <v>180994</v>
      </c>
    </row>
    <row r="136" spans="1:14" ht="15.75" x14ac:dyDescent="0.25">
      <c r="A136" s="202"/>
      <c r="B136" s="166"/>
      <c r="C136" s="209" t="s">
        <v>127</v>
      </c>
      <c r="D136" s="37" t="s">
        <v>128</v>
      </c>
      <c r="E136" s="14">
        <f>[1]Arkusz7!N136</f>
        <v>300</v>
      </c>
      <c r="F136" s="14">
        <f>[1]Arkusz7!I136</f>
        <v>300</v>
      </c>
      <c r="G136" s="210"/>
      <c r="H136" s="211"/>
      <c r="I136" s="29">
        <f t="shared" si="19"/>
        <v>300</v>
      </c>
      <c r="J136" s="14">
        <f>[1]Arkusz7!M136</f>
        <v>0</v>
      </c>
      <c r="K136" s="169"/>
      <c r="L136" s="211"/>
      <c r="M136" s="29">
        <f t="shared" si="21"/>
        <v>0</v>
      </c>
      <c r="N136" s="14">
        <f t="shared" si="22"/>
        <v>300</v>
      </c>
    </row>
    <row r="137" spans="1:14" ht="15.75" x14ac:dyDescent="0.25">
      <c r="A137" s="134"/>
      <c r="B137" s="100"/>
      <c r="C137" s="31"/>
      <c r="D137" s="26" t="s">
        <v>136</v>
      </c>
      <c r="E137" s="14"/>
      <c r="F137" s="14"/>
      <c r="G137" s="212"/>
      <c r="H137" s="213"/>
      <c r="I137" s="29"/>
      <c r="J137" s="14"/>
      <c r="K137" s="173"/>
      <c r="L137" s="213"/>
      <c r="M137" s="29"/>
      <c r="N137" s="14"/>
    </row>
    <row r="138" spans="1:14" ht="15.75" x14ac:dyDescent="0.25">
      <c r="A138" s="134"/>
      <c r="B138" s="100"/>
      <c r="C138" s="31">
        <v>2030</v>
      </c>
      <c r="D138" s="32" t="s">
        <v>137</v>
      </c>
      <c r="E138" s="14">
        <f>[1]Arkusz7!N138</f>
        <v>35397</v>
      </c>
      <c r="F138" s="14">
        <f>[1]Arkusz7!I138</f>
        <v>35397</v>
      </c>
      <c r="G138" s="212"/>
      <c r="H138" s="213"/>
      <c r="I138" s="29">
        <f t="shared" si="19"/>
        <v>35397</v>
      </c>
      <c r="J138" s="14">
        <f>[1]Arkusz7!M138</f>
        <v>0</v>
      </c>
      <c r="K138" s="169"/>
      <c r="L138" s="211"/>
      <c r="M138" s="29">
        <f t="shared" si="21"/>
        <v>0</v>
      </c>
      <c r="N138" s="14">
        <f t="shared" si="22"/>
        <v>35397</v>
      </c>
    </row>
    <row r="139" spans="1:14" ht="15.75" x14ac:dyDescent="0.25">
      <c r="A139" s="214"/>
      <c r="B139" s="215"/>
      <c r="C139" s="197"/>
      <c r="D139" s="198"/>
      <c r="E139" s="14"/>
      <c r="F139" s="14"/>
      <c r="G139" s="199"/>
      <c r="H139" s="200"/>
      <c r="I139" s="35"/>
      <c r="J139" s="14"/>
      <c r="K139" s="199"/>
      <c r="L139" s="200"/>
      <c r="M139" s="35"/>
      <c r="N139" s="14"/>
    </row>
    <row r="140" spans="1:14" ht="16.5" thickBot="1" x14ac:dyDescent="0.3">
      <c r="A140" s="186"/>
      <c r="B140" s="122">
        <v>80113</v>
      </c>
      <c r="C140" s="123"/>
      <c r="D140" s="124" t="s">
        <v>138</v>
      </c>
      <c r="E140" s="14">
        <f>[1]Arkusz7!N140</f>
        <v>7000</v>
      </c>
      <c r="F140" s="14">
        <f>[1]Arkusz7!I140</f>
        <v>7000</v>
      </c>
      <c r="G140" s="125">
        <f>SUM(G141)</f>
        <v>0</v>
      </c>
      <c r="H140" s="127">
        <f>SUM(H141)</f>
        <v>0</v>
      </c>
      <c r="I140" s="126">
        <f t="shared" si="19"/>
        <v>7000</v>
      </c>
      <c r="J140" s="14">
        <f>[1]Arkusz7!M140</f>
        <v>0</v>
      </c>
      <c r="K140" s="125">
        <f t="shared" ref="K140:L140" si="33">SUM(K141)</f>
        <v>0</v>
      </c>
      <c r="L140" s="127">
        <f t="shared" si="33"/>
        <v>0</v>
      </c>
      <c r="M140" s="126">
        <f t="shared" si="21"/>
        <v>0</v>
      </c>
      <c r="N140" s="14">
        <f t="shared" si="22"/>
        <v>7000</v>
      </c>
    </row>
    <row r="141" spans="1:14" ht="15.75" x14ac:dyDescent="0.25">
      <c r="A141" s="152"/>
      <c r="B141" s="96"/>
      <c r="C141" s="25" t="s">
        <v>134</v>
      </c>
      <c r="D141" s="26" t="s">
        <v>135</v>
      </c>
      <c r="E141" s="14">
        <f>[1]Arkusz7!N141</f>
        <v>7000</v>
      </c>
      <c r="F141" s="14">
        <f>[1]Arkusz7!I141</f>
        <v>7000</v>
      </c>
      <c r="G141" s="191"/>
      <c r="H141" s="192"/>
      <c r="I141" s="29">
        <f t="shared" si="19"/>
        <v>7000</v>
      </c>
      <c r="J141" s="14">
        <f>[1]Arkusz7!M141</f>
        <v>0</v>
      </c>
      <c r="K141" s="97"/>
      <c r="L141" s="192"/>
      <c r="M141" s="29">
        <f t="shared" si="21"/>
        <v>0</v>
      </c>
      <c r="N141" s="14">
        <f t="shared" si="22"/>
        <v>7000</v>
      </c>
    </row>
    <row r="142" spans="1:14" ht="15.75" x14ac:dyDescent="0.25">
      <c r="A142" s="134"/>
      <c r="B142" s="96"/>
      <c r="C142" s="25"/>
      <c r="D142" s="26"/>
      <c r="E142" s="14"/>
      <c r="F142" s="14"/>
      <c r="G142" s="97"/>
      <c r="H142" s="98"/>
      <c r="I142" s="35"/>
      <c r="J142" s="14"/>
      <c r="K142" s="97"/>
      <c r="L142" s="98"/>
      <c r="M142" s="35"/>
      <c r="N142" s="14"/>
    </row>
    <row r="143" spans="1:14" ht="16.5" thickBot="1" x14ac:dyDescent="0.3">
      <c r="A143" s="186"/>
      <c r="B143" s="122">
        <v>80114</v>
      </c>
      <c r="C143" s="123"/>
      <c r="D143" s="124" t="s">
        <v>139</v>
      </c>
      <c r="E143" s="14">
        <f>[1]Arkusz7!N143</f>
        <v>850</v>
      </c>
      <c r="F143" s="14">
        <f>[1]Arkusz7!I143</f>
        <v>850</v>
      </c>
      <c r="G143" s="125">
        <f>SUM(G144:G145)</f>
        <v>0</v>
      </c>
      <c r="H143" s="127">
        <f>SUM(H144:H145)</f>
        <v>0</v>
      </c>
      <c r="I143" s="126">
        <f t="shared" si="19"/>
        <v>850</v>
      </c>
      <c r="J143" s="14">
        <f>[1]Arkusz7!M143</f>
        <v>0</v>
      </c>
      <c r="K143" s="125">
        <f t="shared" ref="K143:L143" si="34">SUM(K144)</f>
        <v>0</v>
      </c>
      <c r="L143" s="127">
        <f t="shared" si="34"/>
        <v>0</v>
      </c>
      <c r="M143" s="126">
        <f t="shared" si="21"/>
        <v>0</v>
      </c>
      <c r="N143" s="14">
        <f t="shared" si="22"/>
        <v>850</v>
      </c>
    </row>
    <row r="144" spans="1:14" ht="15.75" x14ac:dyDescent="0.25">
      <c r="A144" s="202"/>
      <c r="B144" s="166"/>
      <c r="C144" s="216" t="s">
        <v>59</v>
      </c>
      <c r="D144" s="217" t="s">
        <v>140</v>
      </c>
      <c r="E144" s="14">
        <f>[1]Arkusz7!N144</f>
        <v>700</v>
      </c>
      <c r="F144" s="14">
        <f>[1]Arkusz7!I144</f>
        <v>700</v>
      </c>
      <c r="G144" s="218"/>
      <c r="H144" s="211"/>
      <c r="I144" s="29">
        <f t="shared" si="19"/>
        <v>700</v>
      </c>
      <c r="J144" s="14">
        <f>[1]Arkusz7!M144</f>
        <v>0</v>
      </c>
      <c r="K144" s="169"/>
      <c r="L144" s="211"/>
      <c r="M144" s="29">
        <f t="shared" si="21"/>
        <v>0</v>
      </c>
      <c r="N144" s="14">
        <f t="shared" si="22"/>
        <v>700</v>
      </c>
    </row>
    <row r="145" spans="1:14" ht="15.75" x14ac:dyDescent="0.25">
      <c r="A145" s="134"/>
      <c r="B145" s="100"/>
      <c r="C145" s="209" t="s">
        <v>127</v>
      </c>
      <c r="D145" s="32" t="s">
        <v>128</v>
      </c>
      <c r="E145" s="14">
        <f>[1]Arkusz7!N145</f>
        <v>150</v>
      </c>
      <c r="F145" s="14">
        <f>[1]Arkusz7!I145</f>
        <v>150</v>
      </c>
      <c r="G145" s="102"/>
      <c r="H145" s="103"/>
      <c r="I145" s="35">
        <f t="shared" si="19"/>
        <v>150</v>
      </c>
      <c r="J145" s="14">
        <f>[1]Arkusz7!M145</f>
        <v>0</v>
      </c>
      <c r="K145" s="56"/>
      <c r="L145" s="103"/>
      <c r="M145" s="35">
        <f t="shared" si="21"/>
        <v>0</v>
      </c>
      <c r="N145" s="14">
        <f t="shared" si="22"/>
        <v>150</v>
      </c>
    </row>
    <row r="146" spans="1:14" ht="15.75" x14ac:dyDescent="0.25">
      <c r="A146" s="134"/>
      <c r="B146" s="100"/>
      <c r="C146" s="99"/>
      <c r="D146" s="32"/>
      <c r="E146" s="14"/>
      <c r="F146" s="14"/>
      <c r="G146" s="56"/>
      <c r="H146" s="101"/>
      <c r="I146" s="35"/>
      <c r="J146" s="14"/>
      <c r="K146" s="56"/>
      <c r="L146" s="101"/>
      <c r="M146" s="35"/>
      <c r="N146" s="14"/>
    </row>
    <row r="147" spans="1:14" ht="16.5" thickBot="1" x14ac:dyDescent="0.3">
      <c r="A147" s="186"/>
      <c r="B147" s="122">
        <v>80148</v>
      </c>
      <c r="C147" s="123"/>
      <c r="D147" s="219" t="s">
        <v>141</v>
      </c>
      <c r="E147" s="14">
        <f>[1]Arkusz7!N147</f>
        <v>169546</v>
      </c>
      <c r="F147" s="14">
        <f>[1]Arkusz7!I147</f>
        <v>169546</v>
      </c>
      <c r="G147" s="125">
        <f>SUM(G148)</f>
        <v>0</v>
      </c>
      <c r="H147" s="127">
        <f>SUM(H148)</f>
        <v>0</v>
      </c>
      <c r="I147" s="126">
        <f t="shared" si="19"/>
        <v>169546</v>
      </c>
      <c r="J147" s="14">
        <f>[1]Arkusz7!M147</f>
        <v>0</v>
      </c>
      <c r="K147" s="125">
        <f t="shared" ref="K147:L147" si="35">SUM(K148)</f>
        <v>0</v>
      </c>
      <c r="L147" s="127">
        <f t="shared" si="35"/>
        <v>0</v>
      </c>
      <c r="M147" s="126">
        <f t="shared" si="21"/>
        <v>0</v>
      </c>
      <c r="N147" s="14">
        <f t="shared" si="22"/>
        <v>169546</v>
      </c>
    </row>
    <row r="148" spans="1:14" ht="15.75" x14ac:dyDescent="0.25">
      <c r="A148" s="214"/>
      <c r="B148" s="215"/>
      <c r="C148" s="25" t="s">
        <v>134</v>
      </c>
      <c r="D148" s="26" t="s">
        <v>142</v>
      </c>
      <c r="E148" s="14">
        <f>[1]Arkusz7!N148</f>
        <v>169546</v>
      </c>
      <c r="F148" s="14">
        <f>[1]Arkusz7!I148</f>
        <v>169546</v>
      </c>
      <c r="G148" s="220"/>
      <c r="H148" s="221"/>
      <c r="I148" s="29">
        <f t="shared" si="19"/>
        <v>169546</v>
      </c>
      <c r="J148" s="14">
        <f>[1]Arkusz7!M148</f>
        <v>0</v>
      </c>
      <c r="K148" s="199"/>
      <c r="L148" s="221"/>
      <c r="M148" s="29">
        <f t="shared" si="21"/>
        <v>0</v>
      </c>
      <c r="N148" s="14">
        <f t="shared" si="22"/>
        <v>169546</v>
      </c>
    </row>
    <row r="149" spans="1:14" ht="15.75" x14ac:dyDescent="0.25">
      <c r="A149" s="214"/>
      <c r="B149" s="215"/>
      <c r="C149" s="197"/>
      <c r="D149" s="198"/>
      <c r="E149" s="14">
        <f>[1]Arkusz7!N149</f>
        <v>0</v>
      </c>
      <c r="F149" s="14">
        <f>[1]Arkusz7!I149</f>
        <v>0</v>
      </c>
      <c r="G149" s="199"/>
      <c r="H149" s="200"/>
      <c r="I149" s="35"/>
      <c r="J149" s="14"/>
      <c r="K149" s="199"/>
      <c r="L149" s="200"/>
      <c r="M149" s="35"/>
      <c r="N149" s="14"/>
    </row>
    <row r="150" spans="1:14" ht="16.5" thickBot="1" x14ac:dyDescent="0.3">
      <c r="A150" s="104">
        <v>852</v>
      </c>
      <c r="B150" s="105"/>
      <c r="C150" s="106"/>
      <c r="D150" s="107" t="s">
        <v>143</v>
      </c>
      <c r="E150" s="14">
        <f>[1]Arkusz7!N150</f>
        <v>1884956</v>
      </c>
      <c r="F150" s="14">
        <f>[1]Arkusz7!I150</f>
        <v>1884956</v>
      </c>
      <c r="G150" s="108">
        <f>G152+G159+G166+G174+G178+G170+G181</f>
        <v>7210</v>
      </c>
      <c r="H150" s="109">
        <f>H152+H159+H166+H174+H178+H170+H181</f>
        <v>0</v>
      </c>
      <c r="I150" s="16">
        <f t="shared" si="19"/>
        <v>1892166</v>
      </c>
      <c r="J150" s="14">
        <f>[1]Arkusz7!M150</f>
        <v>0</v>
      </c>
      <c r="K150" s="108">
        <f t="shared" ref="K150:L150" si="36">K152+K159+K166+K174+K178+K170</f>
        <v>0</v>
      </c>
      <c r="L150" s="109">
        <f t="shared" si="36"/>
        <v>0</v>
      </c>
      <c r="M150" s="16">
        <f t="shared" si="21"/>
        <v>0</v>
      </c>
      <c r="N150" s="14">
        <f t="shared" si="22"/>
        <v>1892166</v>
      </c>
    </row>
    <row r="151" spans="1:14" ht="16.5" thickTop="1" x14ac:dyDescent="0.25">
      <c r="A151" s="152"/>
      <c r="B151" s="190"/>
      <c r="C151" s="222"/>
      <c r="D151" s="223" t="s">
        <v>144</v>
      </c>
      <c r="E151" s="14"/>
      <c r="F151" s="14"/>
      <c r="G151" s="146"/>
      <c r="H151" s="147"/>
      <c r="I151" s="29"/>
      <c r="J151" s="14"/>
      <c r="K151" s="146"/>
      <c r="L151" s="147"/>
      <c r="M151" s="29"/>
      <c r="N151" s="14"/>
    </row>
    <row r="152" spans="1:14" ht="16.5" thickBot="1" x14ac:dyDescent="0.3">
      <c r="A152" s="186"/>
      <c r="B152" s="122">
        <v>85212</v>
      </c>
      <c r="C152" s="123"/>
      <c r="D152" s="224" t="s">
        <v>145</v>
      </c>
      <c r="E152" s="14">
        <f>[1]Arkusz7!N152</f>
        <v>1678257</v>
      </c>
      <c r="F152" s="14">
        <f>[1]Arkusz7!I152</f>
        <v>1678257</v>
      </c>
      <c r="G152" s="117">
        <f>SUM(G153:G156)</f>
        <v>0</v>
      </c>
      <c r="H152" s="118">
        <f>SUM(H153:H155)</f>
        <v>0</v>
      </c>
      <c r="I152" s="126">
        <f t="shared" si="19"/>
        <v>1678257</v>
      </c>
      <c r="J152" s="14">
        <f>[1]Arkusz7!M152</f>
        <v>0</v>
      </c>
      <c r="K152" s="117">
        <f t="shared" ref="K152:L152" si="37">SUM(K153:K155)</f>
        <v>0</v>
      </c>
      <c r="L152" s="118">
        <f t="shared" si="37"/>
        <v>0</v>
      </c>
      <c r="M152" s="126">
        <f t="shared" si="21"/>
        <v>0</v>
      </c>
      <c r="N152" s="14">
        <f t="shared" si="22"/>
        <v>1678257</v>
      </c>
    </row>
    <row r="153" spans="1:14" ht="15.75" x14ac:dyDescent="0.25">
      <c r="A153" s="152"/>
      <c r="B153" s="190"/>
      <c r="C153" s="222"/>
      <c r="D153" s="26" t="s">
        <v>146</v>
      </c>
      <c r="E153" s="14"/>
      <c r="F153" s="14"/>
      <c r="G153" s="146"/>
      <c r="H153" s="147"/>
      <c r="I153" s="29"/>
      <c r="J153" s="14"/>
      <c r="K153" s="146"/>
      <c r="L153" s="147"/>
      <c r="M153" s="29"/>
      <c r="N153" s="14"/>
    </row>
    <row r="154" spans="1:14" ht="15.75" x14ac:dyDescent="0.25">
      <c r="A154" s="134"/>
      <c r="B154" s="119"/>
      <c r="C154" s="222"/>
      <c r="D154" s="32" t="s">
        <v>147</v>
      </c>
      <c r="E154" s="14"/>
      <c r="F154" s="14"/>
      <c r="G154" s="146"/>
      <c r="H154" s="147"/>
      <c r="I154" s="35"/>
      <c r="J154" s="14"/>
      <c r="K154" s="146"/>
      <c r="L154" s="147"/>
      <c r="M154" s="35"/>
      <c r="N154" s="14"/>
    </row>
    <row r="155" spans="1:14" ht="15.75" x14ac:dyDescent="0.25">
      <c r="A155" s="134"/>
      <c r="B155" s="119"/>
      <c r="C155" s="25">
        <v>2010</v>
      </c>
      <c r="D155" s="32" t="s">
        <v>148</v>
      </c>
      <c r="E155" s="14">
        <f>[1]Arkusz7!N155</f>
        <v>1675000</v>
      </c>
      <c r="F155" s="14">
        <f>[1]Arkusz7!I155</f>
        <v>1675000</v>
      </c>
      <c r="G155" s="225"/>
      <c r="H155" s="226"/>
      <c r="I155" s="35">
        <f t="shared" si="19"/>
        <v>1675000</v>
      </c>
      <c r="J155" s="14">
        <f>[1]Arkusz7!M155</f>
        <v>0</v>
      </c>
      <c r="K155" s="227"/>
      <c r="L155" s="226"/>
      <c r="M155" s="35">
        <f t="shared" si="21"/>
        <v>0</v>
      </c>
      <c r="N155" s="14">
        <f t="shared" si="22"/>
        <v>1675000</v>
      </c>
    </row>
    <row r="156" spans="1:14" ht="26.25" x14ac:dyDescent="0.25">
      <c r="A156" s="134"/>
      <c r="B156" s="119"/>
      <c r="C156" s="25">
        <v>2360</v>
      </c>
      <c r="D156" s="228" t="s">
        <v>149</v>
      </c>
      <c r="E156" s="14">
        <f>[1]Arkusz7!N156</f>
        <v>3257</v>
      </c>
      <c r="F156" s="14">
        <f>[1]Arkusz7!I156</f>
        <v>3257</v>
      </c>
      <c r="G156" s="225"/>
      <c r="H156" s="226"/>
      <c r="I156" s="35">
        <f t="shared" si="19"/>
        <v>3257</v>
      </c>
      <c r="J156" s="14">
        <f>[1]Arkusz7!M156</f>
        <v>0</v>
      </c>
      <c r="K156" s="227"/>
      <c r="L156" s="226"/>
      <c r="M156" s="35">
        <f t="shared" si="21"/>
        <v>0</v>
      </c>
      <c r="N156" s="14">
        <f t="shared" si="22"/>
        <v>3257</v>
      </c>
    </row>
    <row r="157" spans="1:14" ht="15.75" x14ac:dyDescent="0.25">
      <c r="A157" s="134"/>
      <c r="B157" s="119"/>
      <c r="C157" s="120"/>
      <c r="D157" s="183"/>
      <c r="E157" s="14"/>
      <c r="F157" s="14"/>
      <c r="G157" s="184"/>
      <c r="H157" s="185"/>
      <c r="I157" s="35"/>
      <c r="J157" s="14"/>
      <c r="K157" s="184"/>
      <c r="L157" s="185"/>
      <c r="M157" s="35"/>
      <c r="N157" s="14"/>
    </row>
    <row r="158" spans="1:14" ht="15.75" x14ac:dyDescent="0.25">
      <c r="A158" s="134"/>
      <c r="B158" s="119"/>
      <c r="C158" s="120"/>
      <c r="D158" s="183" t="s">
        <v>150</v>
      </c>
      <c r="E158" s="14"/>
      <c r="F158" s="14"/>
      <c r="G158" s="184"/>
      <c r="H158" s="185"/>
      <c r="I158" s="35"/>
      <c r="J158" s="14"/>
      <c r="K158" s="184"/>
      <c r="L158" s="185"/>
      <c r="M158" s="35"/>
      <c r="N158" s="14"/>
    </row>
    <row r="159" spans="1:14" ht="30" thickBot="1" x14ac:dyDescent="0.3">
      <c r="A159" s="186"/>
      <c r="B159" s="122">
        <v>85213</v>
      </c>
      <c r="C159" s="123"/>
      <c r="D159" s="229" t="s">
        <v>151</v>
      </c>
      <c r="E159" s="14">
        <f>[1]Arkusz7!N159</f>
        <v>3813</v>
      </c>
      <c r="F159" s="14">
        <f>[1]Arkusz7!I159</f>
        <v>3813</v>
      </c>
      <c r="G159" s="125">
        <f>SUM(G160:G164)</f>
        <v>47</v>
      </c>
      <c r="H159" s="127">
        <f>SUM(H160:H164)</f>
        <v>0</v>
      </c>
      <c r="I159" s="126">
        <f t="shared" ref="I159:I237" si="38">F159+G159-H159</f>
        <v>3860</v>
      </c>
      <c r="J159" s="14">
        <f>[1]Arkusz7!M159</f>
        <v>0</v>
      </c>
      <c r="K159" s="125">
        <f t="shared" ref="K159:L159" si="39">SUM(K160:K164)</f>
        <v>0</v>
      </c>
      <c r="L159" s="127">
        <f t="shared" si="39"/>
        <v>0</v>
      </c>
      <c r="M159" s="126">
        <f t="shared" ref="M159:M237" si="40">J159+K159-L159</f>
        <v>0</v>
      </c>
      <c r="N159" s="14">
        <f t="shared" ref="N159:N237" si="41">I159+M159</f>
        <v>3860</v>
      </c>
    </row>
    <row r="160" spans="1:14" ht="15.75" x14ac:dyDescent="0.25">
      <c r="A160" s="152"/>
      <c r="B160" s="190"/>
      <c r="C160" s="222"/>
      <c r="D160" s="26" t="s">
        <v>152</v>
      </c>
      <c r="E160" s="14"/>
      <c r="F160" s="14"/>
      <c r="G160" s="97"/>
      <c r="H160" s="98"/>
      <c r="I160" s="29"/>
      <c r="J160" s="14"/>
      <c r="K160" s="97"/>
      <c r="L160" s="98"/>
      <c r="M160" s="29"/>
      <c r="N160" s="14"/>
    </row>
    <row r="161" spans="1:14" ht="15.75" x14ac:dyDescent="0.25">
      <c r="A161" s="134"/>
      <c r="B161" s="100"/>
      <c r="C161" s="31"/>
      <c r="D161" s="32" t="s">
        <v>38</v>
      </c>
      <c r="E161" s="14"/>
      <c r="F161" s="14"/>
      <c r="G161" s="56"/>
      <c r="H161" s="101"/>
      <c r="I161" s="35"/>
      <c r="J161" s="14"/>
      <c r="K161" s="56"/>
      <c r="L161" s="101"/>
      <c r="M161" s="35"/>
      <c r="N161" s="14"/>
    </row>
    <row r="162" spans="1:14" ht="15.75" x14ac:dyDescent="0.25">
      <c r="A162" s="134"/>
      <c r="B162" s="100"/>
      <c r="C162" s="31">
        <v>2010</v>
      </c>
      <c r="D162" s="32" t="s">
        <v>153</v>
      </c>
      <c r="E162" s="14">
        <f>[1]Arkusz7!N162</f>
        <v>1624</v>
      </c>
      <c r="F162" s="14">
        <f>[1]Arkusz7!I162</f>
        <v>1624</v>
      </c>
      <c r="G162" s="102"/>
      <c r="H162" s="103"/>
      <c r="I162" s="35">
        <f t="shared" si="38"/>
        <v>1624</v>
      </c>
      <c r="J162" s="14">
        <f>[1]Arkusz7!M162</f>
        <v>0</v>
      </c>
      <c r="K162" s="56"/>
      <c r="L162" s="103"/>
      <c r="M162" s="35">
        <f t="shared" si="40"/>
        <v>0</v>
      </c>
      <c r="N162" s="14">
        <f t="shared" si="41"/>
        <v>1624</v>
      </c>
    </row>
    <row r="163" spans="1:14" ht="15.75" x14ac:dyDescent="0.25">
      <c r="A163" s="134"/>
      <c r="B163" s="100"/>
      <c r="C163" s="31"/>
      <c r="D163" s="26" t="s">
        <v>136</v>
      </c>
      <c r="E163" s="14"/>
      <c r="F163" s="14"/>
      <c r="G163" s="102"/>
      <c r="H163" s="103"/>
      <c r="I163" s="35"/>
      <c r="J163" s="14"/>
      <c r="K163" s="56"/>
      <c r="L163" s="103"/>
      <c r="M163" s="35"/>
      <c r="N163" s="14"/>
    </row>
    <row r="164" spans="1:14" ht="15.75" x14ac:dyDescent="0.25">
      <c r="A164" s="134"/>
      <c r="B164" s="100"/>
      <c r="C164" s="31">
        <v>2030</v>
      </c>
      <c r="D164" s="32" t="s">
        <v>137</v>
      </c>
      <c r="E164" s="14">
        <f>[1]Arkusz7!N164</f>
        <v>2189</v>
      </c>
      <c r="F164" s="14">
        <f>[1]Arkusz7!I164</f>
        <v>2189</v>
      </c>
      <c r="G164" s="102">
        <v>47</v>
      </c>
      <c r="H164" s="103"/>
      <c r="I164" s="35">
        <f t="shared" si="38"/>
        <v>2236</v>
      </c>
      <c r="J164" s="14">
        <f>[1]Arkusz7!M164</f>
        <v>0</v>
      </c>
      <c r="K164" s="56"/>
      <c r="L164" s="103"/>
      <c r="M164" s="35">
        <f t="shared" si="40"/>
        <v>0</v>
      </c>
      <c r="N164" s="14">
        <f t="shared" si="41"/>
        <v>2236</v>
      </c>
    </row>
    <row r="165" spans="1:14" ht="15.75" x14ac:dyDescent="0.25">
      <c r="A165" s="134"/>
      <c r="B165" s="100"/>
      <c r="C165" s="99"/>
      <c r="D165" s="32"/>
      <c r="E165" s="14"/>
      <c r="F165" s="14"/>
      <c r="G165" s="56"/>
      <c r="H165" s="101"/>
      <c r="I165" s="35"/>
      <c r="J165" s="14"/>
      <c r="K165" s="56"/>
      <c r="L165" s="101"/>
      <c r="M165" s="35"/>
      <c r="N165" s="14"/>
    </row>
    <row r="166" spans="1:14" ht="16.5" thickBot="1" x14ac:dyDescent="0.3">
      <c r="A166" s="186"/>
      <c r="B166" s="122">
        <v>85214</v>
      </c>
      <c r="C166" s="123"/>
      <c r="D166" s="124" t="s">
        <v>154</v>
      </c>
      <c r="E166" s="14">
        <f>[1]Arkusz7!N166</f>
        <v>67000</v>
      </c>
      <c r="F166" s="14">
        <f>[1]Arkusz7!I166</f>
        <v>67000</v>
      </c>
      <c r="G166" s="125">
        <f>SUM(G167:G168)</f>
        <v>0</v>
      </c>
      <c r="H166" s="127">
        <f>SUM(H167:H168)</f>
        <v>0</v>
      </c>
      <c r="I166" s="126">
        <f t="shared" si="38"/>
        <v>67000</v>
      </c>
      <c r="J166" s="14">
        <f>[1]Arkusz7!M166</f>
        <v>0</v>
      </c>
      <c r="K166" s="125">
        <f t="shared" ref="K166:L166" si="42">SUM(K167:K168)</f>
        <v>0</v>
      </c>
      <c r="L166" s="127">
        <f t="shared" si="42"/>
        <v>0</v>
      </c>
      <c r="M166" s="126">
        <f t="shared" si="40"/>
        <v>0</v>
      </c>
      <c r="N166" s="14">
        <f t="shared" si="41"/>
        <v>67000</v>
      </c>
    </row>
    <row r="167" spans="1:14" ht="15.75" x14ac:dyDescent="0.25">
      <c r="A167" s="134"/>
      <c r="B167" s="100"/>
      <c r="C167" s="31"/>
      <c r="D167" s="26" t="s">
        <v>136</v>
      </c>
      <c r="E167" s="14"/>
      <c r="F167" s="14"/>
      <c r="G167" s="56"/>
      <c r="H167" s="101"/>
      <c r="I167" s="29"/>
      <c r="J167" s="14"/>
      <c r="K167" s="56"/>
      <c r="L167" s="101"/>
      <c r="M167" s="29"/>
      <c r="N167" s="14"/>
    </row>
    <row r="168" spans="1:14" ht="15.75" x14ac:dyDescent="0.25">
      <c r="A168" s="134"/>
      <c r="B168" s="100"/>
      <c r="C168" s="31">
        <v>2030</v>
      </c>
      <c r="D168" s="32" t="s">
        <v>137</v>
      </c>
      <c r="E168" s="14">
        <f>[1]Arkusz7!N168</f>
        <v>67000</v>
      </c>
      <c r="F168" s="14">
        <f>[1]Arkusz7!I168</f>
        <v>67000</v>
      </c>
      <c r="G168" s="56"/>
      <c r="H168" s="103"/>
      <c r="I168" s="35">
        <f t="shared" si="38"/>
        <v>67000</v>
      </c>
      <c r="J168" s="14">
        <f>[1]Arkusz7!M168</f>
        <v>0</v>
      </c>
      <c r="K168" s="56"/>
      <c r="L168" s="103"/>
      <c r="M168" s="35">
        <f t="shared" si="40"/>
        <v>0</v>
      </c>
      <c r="N168" s="14">
        <f t="shared" si="41"/>
        <v>67000</v>
      </c>
    </row>
    <row r="169" spans="1:14" ht="15.75" x14ac:dyDescent="0.25">
      <c r="A169" s="134"/>
      <c r="B169" s="100"/>
      <c r="C169" s="31"/>
      <c r="D169" s="32"/>
      <c r="E169" s="14"/>
      <c r="F169" s="14"/>
      <c r="G169" s="56"/>
      <c r="H169" s="101"/>
      <c r="I169" s="35"/>
      <c r="J169" s="14"/>
      <c r="K169" s="56"/>
      <c r="L169" s="101"/>
      <c r="M169" s="35"/>
      <c r="N169" s="14"/>
    </row>
    <row r="170" spans="1:14" ht="16.5" thickBot="1" x14ac:dyDescent="0.3">
      <c r="A170" s="186"/>
      <c r="B170" s="122">
        <v>85216</v>
      </c>
      <c r="C170" s="123"/>
      <c r="D170" s="116" t="s">
        <v>155</v>
      </c>
      <c r="E170" s="14">
        <f>[1]Arkusz7!N170</f>
        <v>22700</v>
      </c>
      <c r="F170" s="14">
        <f>[1]Arkusz7!I170</f>
        <v>22700</v>
      </c>
      <c r="G170" s="117">
        <f>SUM(G171:G172)</f>
        <v>2659</v>
      </c>
      <c r="H170" s="118">
        <f>SUM(H171:H172)</f>
        <v>0</v>
      </c>
      <c r="I170" s="126">
        <f t="shared" si="38"/>
        <v>25359</v>
      </c>
      <c r="J170" s="14">
        <f>[1]Arkusz7!M170</f>
        <v>0</v>
      </c>
      <c r="K170" s="117">
        <f t="shared" ref="K170:L170" si="43">SUM(K171:K172)</f>
        <v>0</v>
      </c>
      <c r="L170" s="118">
        <f t="shared" si="43"/>
        <v>0</v>
      </c>
      <c r="M170" s="126">
        <f t="shared" si="40"/>
        <v>0</v>
      </c>
      <c r="N170" s="14">
        <f t="shared" si="41"/>
        <v>25359</v>
      </c>
    </row>
    <row r="171" spans="1:14" ht="15.75" x14ac:dyDescent="0.25">
      <c r="A171" s="202"/>
      <c r="B171" s="100"/>
      <c r="C171" s="31"/>
      <c r="D171" s="26" t="s">
        <v>136</v>
      </c>
      <c r="E171" s="14"/>
      <c r="F171" s="14"/>
      <c r="G171" s="56"/>
      <c r="H171" s="101"/>
      <c r="I171" s="29"/>
      <c r="J171" s="14"/>
      <c r="K171" s="56"/>
      <c r="L171" s="101"/>
      <c r="M171" s="29"/>
      <c r="N171" s="14"/>
    </row>
    <row r="172" spans="1:14" ht="15.75" x14ac:dyDescent="0.25">
      <c r="A172" s="214"/>
      <c r="B172" s="100"/>
      <c r="C172" s="31">
        <v>2030</v>
      </c>
      <c r="D172" s="32" t="s">
        <v>137</v>
      </c>
      <c r="E172" s="14">
        <f>[1]Arkusz7!N172</f>
        <v>22700</v>
      </c>
      <c r="F172" s="14">
        <f>[1]Arkusz7!I172</f>
        <v>22700</v>
      </c>
      <c r="G172" s="56">
        <v>2659</v>
      </c>
      <c r="H172" s="103"/>
      <c r="I172" s="35">
        <f t="shared" si="38"/>
        <v>25359</v>
      </c>
      <c r="J172" s="14">
        <f>[1]Arkusz7!M172</f>
        <v>0</v>
      </c>
      <c r="K172" s="56"/>
      <c r="L172" s="103"/>
      <c r="M172" s="35">
        <f t="shared" si="40"/>
        <v>0</v>
      </c>
      <c r="N172" s="14">
        <f t="shared" si="41"/>
        <v>25359</v>
      </c>
    </row>
    <row r="173" spans="1:14" ht="15.75" x14ac:dyDescent="0.25">
      <c r="A173" s="214"/>
      <c r="B173" s="215"/>
      <c r="C173" s="197"/>
      <c r="D173" s="198"/>
      <c r="E173" s="14"/>
      <c r="F173" s="14"/>
      <c r="G173" s="199"/>
      <c r="H173" s="200"/>
      <c r="I173" s="35"/>
      <c r="J173" s="14"/>
      <c r="K173" s="199"/>
      <c r="L173" s="200"/>
      <c r="M173" s="35"/>
      <c r="N173" s="14"/>
    </row>
    <row r="174" spans="1:14" ht="16.5" thickBot="1" x14ac:dyDescent="0.3">
      <c r="A174" s="186"/>
      <c r="B174" s="122">
        <v>85219</v>
      </c>
      <c r="C174" s="188"/>
      <c r="D174" s="189" t="s">
        <v>156</v>
      </c>
      <c r="E174" s="14">
        <f>[1]Arkusz7!N174</f>
        <v>35800</v>
      </c>
      <c r="F174" s="14">
        <f>[1]Arkusz7!I174</f>
        <v>35800</v>
      </c>
      <c r="G174" s="125">
        <f>SUM(G175:G176)</f>
        <v>4504</v>
      </c>
      <c r="H174" s="127">
        <f>SUM(H175:H176)</f>
        <v>0</v>
      </c>
      <c r="I174" s="126">
        <f t="shared" si="38"/>
        <v>40304</v>
      </c>
      <c r="J174" s="14">
        <f>[1]Arkusz7!M174</f>
        <v>0</v>
      </c>
      <c r="K174" s="125">
        <f t="shared" ref="K174:L174" si="44">SUM(K175:K176)</f>
        <v>0</v>
      </c>
      <c r="L174" s="127">
        <f t="shared" si="44"/>
        <v>0</v>
      </c>
      <c r="M174" s="126">
        <f t="shared" si="40"/>
        <v>0</v>
      </c>
      <c r="N174" s="14">
        <f t="shared" si="41"/>
        <v>40304</v>
      </c>
    </row>
    <row r="175" spans="1:14" ht="15.75" x14ac:dyDescent="0.25">
      <c r="A175" s="152"/>
      <c r="B175" s="96"/>
      <c r="C175" s="25"/>
      <c r="D175" s="26" t="s">
        <v>136</v>
      </c>
      <c r="E175" s="14"/>
      <c r="F175" s="14"/>
      <c r="G175" s="56"/>
      <c r="H175" s="101"/>
      <c r="I175" s="29"/>
      <c r="J175" s="14"/>
      <c r="K175" s="56"/>
      <c r="L175" s="101"/>
      <c r="M175" s="29"/>
      <c r="N175" s="14"/>
    </row>
    <row r="176" spans="1:14" ht="15.75" x14ac:dyDescent="0.25">
      <c r="A176" s="134"/>
      <c r="B176" s="100"/>
      <c r="C176" s="31">
        <v>2030</v>
      </c>
      <c r="D176" s="32" t="s">
        <v>157</v>
      </c>
      <c r="E176" s="14">
        <f>[1]Arkusz7!N176</f>
        <v>35800</v>
      </c>
      <c r="F176" s="14">
        <f>[1]Arkusz7!I176</f>
        <v>35800</v>
      </c>
      <c r="G176" s="102">
        <v>4504</v>
      </c>
      <c r="H176" s="103"/>
      <c r="I176" s="35">
        <f t="shared" si="38"/>
        <v>40304</v>
      </c>
      <c r="J176" s="14">
        <f>[1]Arkusz7!M176</f>
        <v>0</v>
      </c>
      <c r="K176" s="56"/>
      <c r="L176" s="103"/>
      <c r="M176" s="35">
        <f t="shared" si="40"/>
        <v>0</v>
      </c>
      <c r="N176" s="14">
        <f t="shared" si="41"/>
        <v>40304</v>
      </c>
    </row>
    <row r="177" spans="1:14" ht="15.75" x14ac:dyDescent="0.25">
      <c r="A177" s="134"/>
      <c r="B177" s="100"/>
      <c r="C177" s="31"/>
      <c r="D177" s="32"/>
      <c r="E177" s="14"/>
      <c r="F177" s="14"/>
      <c r="G177" s="56"/>
      <c r="H177" s="101"/>
      <c r="I177" s="35"/>
      <c r="J177" s="14"/>
      <c r="K177" s="56"/>
      <c r="L177" s="101"/>
      <c r="M177" s="35"/>
      <c r="N177" s="14"/>
    </row>
    <row r="178" spans="1:14" ht="16.5" thickBot="1" x14ac:dyDescent="0.3">
      <c r="A178" s="186"/>
      <c r="B178" s="122">
        <v>85228</v>
      </c>
      <c r="C178" s="123"/>
      <c r="D178" s="124" t="s">
        <v>158</v>
      </c>
      <c r="E178" s="14">
        <f>[1]Arkusz7!N178</f>
        <v>5200</v>
      </c>
      <c r="F178" s="14">
        <f>[1]Arkusz7!I178</f>
        <v>5200</v>
      </c>
      <c r="G178" s="125">
        <f>SUM(G179)</f>
        <v>0</v>
      </c>
      <c r="H178" s="127">
        <f>SUM(H179)</f>
        <v>0</v>
      </c>
      <c r="I178" s="126">
        <f t="shared" si="38"/>
        <v>5200</v>
      </c>
      <c r="J178" s="14">
        <f>[1]Arkusz7!M178</f>
        <v>0</v>
      </c>
      <c r="K178" s="125">
        <f t="shared" ref="K178:L178" si="45">SUM(K179)</f>
        <v>0</v>
      </c>
      <c r="L178" s="127">
        <f t="shared" si="45"/>
        <v>0</v>
      </c>
      <c r="M178" s="126">
        <f t="shared" si="40"/>
        <v>0</v>
      </c>
      <c r="N178" s="14">
        <f t="shared" si="41"/>
        <v>5200</v>
      </c>
    </row>
    <row r="179" spans="1:14" ht="15.75" x14ac:dyDescent="0.25">
      <c r="A179" s="152"/>
      <c r="B179" s="190"/>
      <c r="C179" s="25" t="s">
        <v>134</v>
      </c>
      <c r="D179" s="26" t="s">
        <v>135</v>
      </c>
      <c r="E179" s="14">
        <f>[1]Arkusz7!N179</f>
        <v>5200</v>
      </c>
      <c r="F179" s="14">
        <f>[1]Arkusz7!I179</f>
        <v>5200</v>
      </c>
      <c r="G179" s="191"/>
      <c r="H179" s="192"/>
      <c r="I179" s="29">
        <f t="shared" si="38"/>
        <v>5200</v>
      </c>
      <c r="J179" s="14">
        <f>[1]Arkusz7!M179</f>
        <v>0</v>
      </c>
      <c r="K179" s="97"/>
      <c r="L179" s="192"/>
      <c r="M179" s="29">
        <f t="shared" si="40"/>
        <v>0</v>
      </c>
      <c r="N179" s="14">
        <f t="shared" si="41"/>
        <v>5200</v>
      </c>
    </row>
    <row r="180" spans="1:14" ht="15.75" x14ac:dyDescent="0.25">
      <c r="A180" s="134"/>
      <c r="B180" s="119"/>
      <c r="C180" s="25"/>
      <c r="D180" s="26"/>
      <c r="E180" s="14"/>
      <c r="F180" s="14"/>
      <c r="G180" s="97"/>
      <c r="H180" s="98"/>
      <c r="I180" s="35"/>
      <c r="J180" s="14"/>
      <c r="K180" s="97"/>
      <c r="L180" s="98"/>
      <c r="M180" s="35"/>
      <c r="N180" s="14"/>
    </row>
    <row r="181" spans="1:14" ht="16.5" thickBot="1" x14ac:dyDescent="0.3">
      <c r="A181" s="230"/>
      <c r="B181" s="231">
        <v>85295</v>
      </c>
      <c r="C181" s="230"/>
      <c r="D181" s="232" t="s">
        <v>36</v>
      </c>
      <c r="E181" s="14">
        <f>[1]Arkusz7!N181</f>
        <v>72186</v>
      </c>
      <c r="F181" s="14">
        <f>[1]Arkusz7!I181</f>
        <v>72186</v>
      </c>
      <c r="G181" s="233">
        <f>SUM(G182:G187)</f>
        <v>0</v>
      </c>
      <c r="H181" s="234">
        <f>SUM(H186:H195)</f>
        <v>0</v>
      </c>
      <c r="I181" s="235">
        <f>F181+G181-H181</f>
        <v>72186</v>
      </c>
      <c r="J181" s="14">
        <f>[1]Arkusz7!M181</f>
        <v>0</v>
      </c>
      <c r="K181" s="236"/>
      <c r="L181" s="237"/>
      <c r="M181" s="235">
        <f>J181+K181-L181</f>
        <v>0</v>
      </c>
      <c r="N181" s="238">
        <f t="shared" si="41"/>
        <v>72186</v>
      </c>
    </row>
    <row r="182" spans="1:14" ht="15.75" x14ac:dyDescent="0.25">
      <c r="A182" s="95"/>
      <c r="B182" s="239"/>
      <c r="C182" s="95" t="s">
        <v>159</v>
      </c>
      <c r="D182" s="240" t="s">
        <v>160</v>
      </c>
      <c r="E182" s="14">
        <f>[1]Arkusz7!N182</f>
        <v>18480</v>
      </c>
      <c r="F182" s="14">
        <f>[1]Arkusz7!I182</f>
        <v>18480</v>
      </c>
      <c r="G182" s="227"/>
      <c r="H182" s="241"/>
      <c r="I182" s="242">
        <f t="shared" ref="I182" si="46">F182+G182-H182</f>
        <v>18480</v>
      </c>
      <c r="J182" s="14">
        <f>[1]Arkusz7!M182</f>
        <v>0</v>
      </c>
      <c r="K182" s="227"/>
      <c r="L182" s="243"/>
      <c r="M182" s="244">
        <f t="shared" ref="M182" si="47">J182+K182-L182</f>
        <v>0</v>
      </c>
      <c r="N182" s="88">
        <f t="shared" si="41"/>
        <v>18480</v>
      </c>
    </row>
    <row r="183" spans="1:14" ht="15.75" x14ac:dyDescent="0.25">
      <c r="A183" s="95"/>
      <c r="B183" s="239"/>
      <c r="C183" s="222"/>
      <c r="D183" s="26" t="s">
        <v>152</v>
      </c>
      <c r="E183" s="14"/>
      <c r="F183" s="14"/>
      <c r="G183" s="227"/>
      <c r="H183" s="241"/>
      <c r="I183" s="242"/>
      <c r="J183" s="14"/>
      <c r="K183" s="227"/>
      <c r="L183" s="243"/>
      <c r="M183" s="244"/>
      <c r="N183" s="88"/>
    </row>
    <row r="184" spans="1:14" ht="15.75" x14ac:dyDescent="0.25">
      <c r="A184" s="95"/>
      <c r="B184" s="239"/>
      <c r="C184" s="31"/>
      <c r="D184" s="32" t="s">
        <v>38</v>
      </c>
      <c r="E184" s="14"/>
      <c r="F184" s="14"/>
      <c r="G184" s="227"/>
      <c r="H184" s="241"/>
      <c r="I184" s="242"/>
      <c r="J184" s="14"/>
      <c r="K184" s="227"/>
      <c r="L184" s="243"/>
      <c r="M184" s="244"/>
      <c r="N184" s="88"/>
    </row>
    <row r="185" spans="1:14" ht="15.75" x14ac:dyDescent="0.25">
      <c r="A185" s="95"/>
      <c r="B185" s="239"/>
      <c r="C185" s="31">
        <v>2010</v>
      </c>
      <c r="D185" s="32" t="s">
        <v>153</v>
      </c>
      <c r="E185" s="14">
        <f>[1]Arkusz7!N185</f>
        <v>35226</v>
      </c>
      <c r="F185" s="14">
        <f>[1]Arkusz7!I185</f>
        <v>35226</v>
      </c>
      <c r="G185" s="227"/>
      <c r="H185" s="241"/>
      <c r="I185" s="242">
        <f t="shared" ref="I185" si="48">F185+G185-H185</f>
        <v>35226</v>
      </c>
      <c r="J185" s="14">
        <f>[1]Arkusz7!M185</f>
        <v>0</v>
      </c>
      <c r="K185" s="227"/>
      <c r="L185" s="243"/>
      <c r="M185" s="244">
        <f t="shared" ref="M185" si="49">J185+K185-L185</f>
        <v>0</v>
      </c>
      <c r="N185" s="88">
        <f t="shared" ref="N185" si="50">I185+M185</f>
        <v>35226</v>
      </c>
    </row>
    <row r="186" spans="1:14" ht="15.75" x14ac:dyDescent="0.2">
      <c r="A186" s="99"/>
      <c r="B186" s="245"/>
      <c r="C186" s="99"/>
      <c r="D186" s="32" t="s">
        <v>136</v>
      </c>
      <c r="E186" s="14"/>
      <c r="F186" s="14"/>
      <c r="G186" s="56"/>
      <c r="H186" s="173"/>
      <c r="I186" s="242"/>
      <c r="J186" s="14"/>
      <c r="K186" s="56"/>
      <c r="L186" s="173"/>
      <c r="M186" s="244"/>
      <c r="N186" s="88"/>
    </row>
    <row r="187" spans="1:14" ht="15.75" x14ac:dyDescent="0.2">
      <c r="A187" s="66"/>
      <c r="B187" s="246"/>
      <c r="C187" s="66">
        <v>2030</v>
      </c>
      <c r="D187" s="247" t="s">
        <v>157</v>
      </c>
      <c r="E187" s="14">
        <f>[1]Arkusz7!N187</f>
        <v>18480</v>
      </c>
      <c r="F187" s="14">
        <f>[1]Arkusz7!I187</f>
        <v>18480</v>
      </c>
      <c r="G187" s="248"/>
      <c r="H187" s="69"/>
      <c r="I187" s="242">
        <f>F187+G187-H187</f>
        <v>18480</v>
      </c>
      <c r="J187" s="14">
        <f>[1]Arkusz7!M187</f>
        <v>0</v>
      </c>
      <c r="K187" s="248"/>
      <c r="L187" s="69"/>
      <c r="M187" s="244">
        <f>J187+K187-L187</f>
        <v>0</v>
      </c>
      <c r="N187" s="88">
        <f t="shared" si="41"/>
        <v>18480</v>
      </c>
    </row>
    <row r="188" spans="1:14" ht="15.75" x14ac:dyDescent="0.25">
      <c r="A188" s="214"/>
      <c r="B188" s="249"/>
      <c r="C188" s="216"/>
      <c r="D188" s="217"/>
      <c r="E188" s="14"/>
      <c r="F188" s="14"/>
      <c r="G188" s="169"/>
      <c r="H188" s="170"/>
      <c r="I188" s="46"/>
      <c r="J188" s="14"/>
      <c r="K188" s="169"/>
      <c r="L188" s="170"/>
      <c r="M188" s="46"/>
      <c r="N188" s="14"/>
    </row>
    <row r="189" spans="1:14" ht="16.5" thickBot="1" x14ac:dyDescent="0.3">
      <c r="A189" s="104">
        <v>853</v>
      </c>
      <c r="B189" s="105"/>
      <c r="C189" s="106"/>
      <c r="D189" s="250" t="s">
        <v>161</v>
      </c>
      <c r="E189" s="14">
        <f>[1]Arkusz7!N189</f>
        <v>121050.8</v>
      </c>
      <c r="F189" s="14">
        <f>[1]Arkusz7!I189</f>
        <v>121050.8</v>
      </c>
      <c r="G189" s="251">
        <f>G190</f>
        <v>0</v>
      </c>
      <c r="H189" s="251">
        <f>H190</f>
        <v>0</v>
      </c>
      <c r="I189" s="252">
        <f t="shared" ref="I189:I192" si="51">F189+G189-H189</f>
        <v>121050.8</v>
      </c>
      <c r="J189" s="14">
        <f>[1]Arkusz7!M189</f>
        <v>0</v>
      </c>
      <c r="K189" s="253"/>
      <c r="L189" s="253"/>
      <c r="M189" s="252">
        <f t="shared" ref="M189:M192" si="52">J189+K189-L189</f>
        <v>0</v>
      </c>
      <c r="N189" s="252">
        <f t="shared" ref="N189:N192" si="53">I189+M189</f>
        <v>121050.8</v>
      </c>
    </row>
    <row r="190" spans="1:14" ht="17.25" thickTop="1" thickBot="1" x14ac:dyDescent="0.3">
      <c r="A190" s="186"/>
      <c r="B190" s="122">
        <v>85395</v>
      </c>
      <c r="C190" s="123"/>
      <c r="D190" s="254" t="s">
        <v>36</v>
      </c>
      <c r="E190" s="14">
        <f>[1]Arkusz7!N190</f>
        <v>121050.8</v>
      </c>
      <c r="F190" s="14">
        <f>[1]Arkusz7!I190</f>
        <v>121050.8</v>
      </c>
      <c r="G190" s="255">
        <f>SUM(G191:G192)</f>
        <v>0</v>
      </c>
      <c r="H190" s="255">
        <f>SUM(H191:H192)</f>
        <v>0</v>
      </c>
      <c r="I190" s="252">
        <f t="shared" si="51"/>
        <v>121050.8</v>
      </c>
      <c r="J190" s="14">
        <f>[1]Arkusz7!M190</f>
        <v>0</v>
      </c>
      <c r="K190" s="256"/>
      <c r="L190" s="256"/>
      <c r="M190" s="257">
        <f t="shared" si="52"/>
        <v>0</v>
      </c>
      <c r="N190" s="252">
        <f t="shared" si="53"/>
        <v>121050.8</v>
      </c>
    </row>
    <row r="191" spans="1:14" ht="39" x14ac:dyDescent="0.25">
      <c r="A191" s="152"/>
      <c r="B191" s="96"/>
      <c r="C191" s="258">
        <v>2007</v>
      </c>
      <c r="D191" s="259" t="s">
        <v>162</v>
      </c>
      <c r="E191" s="14">
        <f>[1]Arkusz7!N191</f>
        <v>114964.45</v>
      </c>
      <c r="F191" s="14">
        <f>[1]Arkusz7!I191</f>
        <v>114964.45</v>
      </c>
      <c r="G191" s="260"/>
      <c r="H191" s="260"/>
      <c r="I191" s="75">
        <f t="shared" si="51"/>
        <v>114964.45</v>
      </c>
      <c r="J191" s="14">
        <f>[1]Arkusz7!M191</f>
        <v>0</v>
      </c>
      <c r="K191" s="260"/>
      <c r="L191" s="260"/>
      <c r="M191" s="70">
        <f t="shared" si="52"/>
        <v>0</v>
      </c>
      <c r="N191" s="75">
        <f t="shared" si="53"/>
        <v>114964.45</v>
      </c>
    </row>
    <row r="192" spans="1:14" ht="39" x14ac:dyDescent="0.25">
      <c r="A192" s="134"/>
      <c r="B192" s="100"/>
      <c r="C192" s="99">
        <v>2009</v>
      </c>
      <c r="D192" s="259" t="s">
        <v>162</v>
      </c>
      <c r="E192" s="14">
        <f>[1]Arkusz7!N192</f>
        <v>6086.35</v>
      </c>
      <c r="F192" s="14">
        <f>[1]Arkusz7!I192</f>
        <v>6086.35</v>
      </c>
      <c r="G192" s="261"/>
      <c r="H192" s="261"/>
      <c r="I192" s="75">
        <f t="shared" si="51"/>
        <v>6086.35</v>
      </c>
      <c r="J192" s="14">
        <f>[1]Arkusz7!M192</f>
        <v>0</v>
      </c>
      <c r="K192" s="261"/>
      <c r="L192" s="261"/>
      <c r="M192" s="75">
        <f t="shared" si="52"/>
        <v>0</v>
      </c>
      <c r="N192" s="75">
        <f t="shared" si="53"/>
        <v>6086.35</v>
      </c>
    </row>
    <row r="193" spans="1:14" ht="15.75" x14ac:dyDescent="0.25">
      <c r="A193" s="214"/>
      <c r="B193" s="249"/>
      <c r="C193" s="216"/>
      <c r="D193" s="217"/>
      <c r="E193" s="14"/>
      <c r="F193" s="14"/>
      <c r="G193" s="169"/>
      <c r="H193" s="170"/>
      <c r="I193" s="46"/>
      <c r="J193" s="14"/>
      <c r="K193" s="169"/>
      <c r="L193" s="170"/>
      <c r="M193" s="46"/>
      <c r="N193" s="14"/>
    </row>
    <row r="194" spans="1:14" ht="16.5" thickBot="1" x14ac:dyDescent="0.3">
      <c r="A194" s="104">
        <v>854</v>
      </c>
      <c r="B194" s="105"/>
      <c r="C194" s="106"/>
      <c r="D194" s="144" t="s">
        <v>163</v>
      </c>
      <c r="E194" s="14">
        <f>[1]Arkusz7!N194</f>
        <v>127029.4</v>
      </c>
      <c r="F194" s="14">
        <f>[1]Arkusz7!I194</f>
        <v>127029.4</v>
      </c>
      <c r="G194" s="108">
        <f>G195+G205+G200</f>
        <v>18263</v>
      </c>
      <c r="H194" s="108">
        <f>H195+H205+H200</f>
        <v>0</v>
      </c>
      <c r="I194" s="16">
        <f t="shared" si="38"/>
        <v>145292.4</v>
      </c>
      <c r="J194" s="14">
        <f>[1]Arkusz7!M194</f>
        <v>0</v>
      </c>
      <c r="K194" s="108">
        <f t="shared" ref="K194:L194" si="54">K195</f>
        <v>0</v>
      </c>
      <c r="L194" s="109">
        <f t="shared" si="54"/>
        <v>0</v>
      </c>
      <c r="M194" s="16">
        <f t="shared" si="40"/>
        <v>0</v>
      </c>
      <c r="N194" s="14">
        <f t="shared" si="41"/>
        <v>145292.4</v>
      </c>
    </row>
    <row r="195" spans="1:14" ht="17.25" thickTop="1" thickBot="1" x14ac:dyDescent="0.3">
      <c r="A195" s="186"/>
      <c r="B195" s="122">
        <v>85417</v>
      </c>
      <c r="C195" s="123"/>
      <c r="D195" s="124" t="s">
        <v>164</v>
      </c>
      <c r="E195" s="14">
        <f>[1]Arkusz7!N195</f>
        <v>92419</v>
      </c>
      <c r="F195" s="14">
        <f>[1]Arkusz7!I195</f>
        <v>92419</v>
      </c>
      <c r="G195" s="125">
        <f>SUM(G196:G198)</f>
        <v>0</v>
      </c>
      <c r="H195" s="127">
        <f>SUM(H196:H198)</f>
        <v>0</v>
      </c>
      <c r="I195" s="22">
        <f t="shared" si="38"/>
        <v>92419</v>
      </c>
      <c r="J195" s="14">
        <f>[1]Arkusz7!M195</f>
        <v>0</v>
      </c>
      <c r="K195" s="125">
        <f t="shared" ref="K195:L195" si="55">SUM(K196:K198)</f>
        <v>0</v>
      </c>
      <c r="L195" s="127">
        <f t="shared" si="55"/>
        <v>0</v>
      </c>
      <c r="M195" s="23">
        <f t="shared" si="40"/>
        <v>0</v>
      </c>
      <c r="N195" s="14">
        <f t="shared" si="41"/>
        <v>92419</v>
      </c>
    </row>
    <row r="196" spans="1:14" ht="15.75" x14ac:dyDescent="0.25">
      <c r="A196" s="152"/>
      <c r="B196" s="96"/>
      <c r="C196" s="25" t="s">
        <v>134</v>
      </c>
      <c r="D196" s="26" t="s">
        <v>142</v>
      </c>
      <c r="E196" s="14">
        <f>[1]Arkusz7!N196</f>
        <v>38000</v>
      </c>
      <c r="F196" s="14">
        <f>[1]Arkusz7!I196</f>
        <v>38000</v>
      </c>
      <c r="G196" s="191"/>
      <c r="H196" s="192"/>
      <c r="I196" s="29">
        <f t="shared" si="38"/>
        <v>38000</v>
      </c>
      <c r="J196" s="14">
        <f>[1]Arkusz7!M196</f>
        <v>0</v>
      </c>
      <c r="K196" s="97"/>
      <c r="L196" s="192"/>
      <c r="M196" s="29">
        <f t="shared" si="40"/>
        <v>0</v>
      </c>
      <c r="N196" s="14">
        <f t="shared" si="41"/>
        <v>38000</v>
      </c>
    </row>
    <row r="197" spans="1:14" ht="15.75" x14ac:dyDescent="0.25">
      <c r="A197" s="134"/>
      <c r="B197" s="100"/>
      <c r="C197" s="25"/>
      <c r="D197" s="26" t="s">
        <v>165</v>
      </c>
      <c r="E197" s="14"/>
      <c r="F197" s="14"/>
      <c r="G197" s="97"/>
      <c r="H197" s="98"/>
      <c r="I197" s="35"/>
      <c r="J197" s="14"/>
      <c r="K197" s="97"/>
      <c r="L197" s="98"/>
      <c r="M197" s="35"/>
      <c r="N197" s="14"/>
    </row>
    <row r="198" spans="1:14" ht="15.75" x14ac:dyDescent="0.25">
      <c r="A198" s="134"/>
      <c r="B198" s="119"/>
      <c r="C198" s="25">
        <v>2320</v>
      </c>
      <c r="D198" s="114" t="s">
        <v>166</v>
      </c>
      <c r="E198" s="14">
        <f>[1]Arkusz7!N198</f>
        <v>54419</v>
      </c>
      <c r="F198" s="14">
        <f>[1]Arkusz7!I198</f>
        <v>54419</v>
      </c>
      <c r="G198" s="97"/>
      <c r="H198" s="192"/>
      <c r="I198" s="35">
        <f t="shared" si="38"/>
        <v>54419</v>
      </c>
      <c r="J198" s="14">
        <f>[1]Arkusz7!M198</f>
        <v>0</v>
      </c>
      <c r="K198" s="97"/>
      <c r="L198" s="192"/>
      <c r="M198" s="35">
        <f t="shared" si="40"/>
        <v>0</v>
      </c>
      <c r="N198" s="14">
        <f t="shared" si="41"/>
        <v>54419</v>
      </c>
    </row>
    <row r="199" spans="1:14" ht="15.75" x14ac:dyDescent="0.25">
      <c r="A199" s="134"/>
      <c r="B199" s="100"/>
      <c r="C199" s="99"/>
      <c r="D199" s="32"/>
      <c r="E199" s="14"/>
      <c r="F199" s="14"/>
      <c r="G199" s="56"/>
      <c r="H199" s="101"/>
      <c r="I199" s="35"/>
      <c r="J199" s="14"/>
      <c r="K199" s="56"/>
      <c r="L199" s="101"/>
      <c r="M199" s="35"/>
      <c r="N199" s="14"/>
    </row>
    <row r="200" spans="1:14" s="267" customFormat="1" ht="16.5" thickBot="1" x14ac:dyDescent="0.3">
      <c r="A200" s="262"/>
      <c r="B200" s="263">
        <v>85415</v>
      </c>
      <c r="C200" s="264"/>
      <c r="D200" s="265" t="s">
        <v>167</v>
      </c>
      <c r="E200" s="14">
        <f>[1]Arkusz7!N200</f>
        <v>31919</v>
      </c>
      <c r="F200" s="14">
        <f>[1]Arkusz7!I200</f>
        <v>31919</v>
      </c>
      <c r="G200" s="266">
        <f>SUM(G201:G203)</f>
        <v>18263</v>
      </c>
      <c r="H200" s="266">
        <f>SUM(H201:H202)</f>
        <v>0</v>
      </c>
      <c r="I200" s="252">
        <f>F200+G200</f>
        <v>50182</v>
      </c>
      <c r="J200" s="14">
        <f>[1]Arkusz7!M200</f>
        <v>0</v>
      </c>
      <c r="K200" s="266"/>
      <c r="L200" s="266"/>
      <c r="M200" s="35">
        <f t="shared" si="40"/>
        <v>0</v>
      </c>
      <c r="N200" s="252">
        <f>I200+M200</f>
        <v>50182</v>
      </c>
    </row>
    <row r="201" spans="1:14" ht="15.75" x14ac:dyDescent="0.2">
      <c r="A201" s="268"/>
      <c r="B201" s="268"/>
      <c r="C201" s="269"/>
      <c r="D201" s="270" t="s">
        <v>136</v>
      </c>
      <c r="E201" s="14"/>
      <c r="F201" s="14"/>
      <c r="G201" s="271"/>
      <c r="H201" s="271"/>
      <c r="I201" s="75"/>
      <c r="J201" s="14"/>
      <c r="K201" s="271"/>
      <c r="L201" s="271"/>
      <c r="M201" s="35"/>
      <c r="N201" s="252"/>
    </row>
    <row r="202" spans="1:14" ht="15.75" x14ac:dyDescent="0.2">
      <c r="A202" s="272"/>
      <c r="B202" s="272"/>
      <c r="C202" s="273">
        <v>2030</v>
      </c>
      <c r="D202" s="274" t="s">
        <v>157</v>
      </c>
      <c r="E202" s="14">
        <f>[1]Arkusz7!N202</f>
        <v>19032</v>
      </c>
      <c r="F202" s="14">
        <f>[1]Arkusz7!I202</f>
        <v>19032</v>
      </c>
      <c r="G202" s="275">
        <v>14306</v>
      </c>
      <c r="H202" s="276"/>
      <c r="I202" s="277">
        <f>F202+G202-H202</f>
        <v>33338</v>
      </c>
      <c r="J202" s="14">
        <f>[1]Arkusz7!M202</f>
        <v>0</v>
      </c>
      <c r="K202" s="276"/>
      <c r="L202" s="276"/>
      <c r="M202" s="46">
        <f t="shared" si="40"/>
        <v>0</v>
      </c>
      <c r="N202" s="277">
        <f>I202+M202</f>
        <v>33338</v>
      </c>
    </row>
    <row r="203" spans="1:14" ht="38.25" x14ac:dyDescent="0.2">
      <c r="A203" s="278"/>
      <c r="B203" s="278"/>
      <c r="C203" s="279">
        <v>2040</v>
      </c>
      <c r="D203" s="280" t="s">
        <v>168</v>
      </c>
      <c r="E203" s="14">
        <f>[1]Arkusz7!N203</f>
        <v>12887</v>
      </c>
      <c r="F203" s="14">
        <f>[1]Arkusz7!I203</f>
        <v>12887</v>
      </c>
      <c r="G203" s="281">
        <v>3957</v>
      </c>
      <c r="H203" s="282"/>
      <c r="I203" s="277">
        <f>F203+G203-H203</f>
        <v>16844</v>
      </c>
      <c r="J203" s="14">
        <f>[1]Arkusz7!M203</f>
        <v>0</v>
      </c>
      <c r="K203" s="282"/>
      <c r="L203" s="282"/>
      <c r="M203" s="46">
        <f t="shared" si="40"/>
        <v>0</v>
      </c>
      <c r="N203" s="277">
        <f>I203+M203</f>
        <v>16844</v>
      </c>
    </row>
    <row r="204" spans="1:14" ht="15.75" x14ac:dyDescent="0.25">
      <c r="A204" s="214"/>
      <c r="B204" s="215"/>
      <c r="C204" s="197"/>
      <c r="D204" s="198"/>
      <c r="E204" s="14"/>
      <c r="F204" s="14"/>
      <c r="G204" s="199"/>
      <c r="H204" s="200"/>
      <c r="I204" s="46"/>
      <c r="J204" s="14"/>
      <c r="K204" s="199"/>
      <c r="L204" s="200"/>
      <c r="M204" s="35"/>
      <c r="N204" s="283"/>
    </row>
    <row r="205" spans="1:14" ht="16.5" thickBot="1" x14ac:dyDescent="0.3">
      <c r="A205" s="186"/>
      <c r="B205" s="122">
        <v>85495</v>
      </c>
      <c r="C205" s="123"/>
      <c r="D205" s="124" t="s">
        <v>36</v>
      </c>
      <c r="E205" s="14">
        <f>[1]Arkusz7!N205</f>
        <v>2691.4</v>
      </c>
      <c r="F205" s="14">
        <f>[1]Arkusz7!I205</f>
        <v>2691.4</v>
      </c>
      <c r="G205" s="125">
        <f>SUM(G206:G208)</f>
        <v>0</v>
      </c>
      <c r="H205" s="127">
        <f>SUM(H206:H208)</f>
        <v>0</v>
      </c>
      <c r="I205" s="126">
        <f t="shared" si="38"/>
        <v>2691.4</v>
      </c>
      <c r="J205" s="14">
        <f>[1]Arkusz7!M205</f>
        <v>0</v>
      </c>
      <c r="K205" s="125">
        <f t="shared" ref="K205:L205" si="56">SUM(K206:K208)</f>
        <v>0</v>
      </c>
      <c r="L205" s="127">
        <f t="shared" si="56"/>
        <v>0</v>
      </c>
      <c r="M205" s="126">
        <f t="shared" si="40"/>
        <v>0</v>
      </c>
      <c r="N205" s="14">
        <f t="shared" si="41"/>
        <v>2691.4</v>
      </c>
    </row>
    <row r="206" spans="1:14" ht="15.75" x14ac:dyDescent="0.25">
      <c r="A206" s="214"/>
      <c r="B206" s="215"/>
      <c r="C206" s="31"/>
      <c r="D206" s="32" t="s">
        <v>27</v>
      </c>
      <c r="E206" s="14"/>
      <c r="F206" s="14"/>
      <c r="G206" s="199"/>
      <c r="H206" s="200"/>
      <c r="I206" s="29"/>
      <c r="J206" s="14"/>
      <c r="K206" s="199"/>
      <c r="L206" s="200"/>
      <c r="M206" s="29"/>
      <c r="N206" s="14"/>
    </row>
    <row r="207" spans="1:14" ht="15.75" x14ac:dyDescent="0.25">
      <c r="A207" s="214"/>
      <c r="B207" s="215"/>
      <c r="C207" s="31"/>
      <c r="D207" s="32" t="s">
        <v>132</v>
      </c>
      <c r="E207" s="14"/>
      <c r="F207" s="14"/>
      <c r="G207" s="199"/>
      <c r="H207" s="200"/>
      <c r="I207" s="35"/>
      <c r="J207" s="14"/>
      <c r="K207" s="199"/>
      <c r="L207" s="200"/>
      <c r="M207" s="35"/>
      <c r="N207" s="14"/>
    </row>
    <row r="208" spans="1:14" ht="15.75" x14ac:dyDescent="0.25">
      <c r="A208" s="214"/>
      <c r="B208" s="215"/>
      <c r="C208" s="31" t="s">
        <v>29</v>
      </c>
      <c r="D208" s="32" t="s">
        <v>30</v>
      </c>
      <c r="E208" s="14">
        <f>[1]Arkusz7!N208</f>
        <v>2691.4</v>
      </c>
      <c r="F208" s="14">
        <f>[1]Arkusz7!I208</f>
        <v>2691.4</v>
      </c>
      <c r="G208" s="220"/>
      <c r="H208" s="221"/>
      <c r="I208" s="35">
        <f t="shared" si="38"/>
        <v>2691.4</v>
      </c>
      <c r="J208" s="14">
        <f>[1]Arkusz7!M208</f>
        <v>0</v>
      </c>
      <c r="K208" s="199"/>
      <c r="L208" s="221"/>
      <c r="M208" s="35">
        <f t="shared" si="40"/>
        <v>0</v>
      </c>
      <c r="N208" s="14">
        <f t="shared" si="41"/>
        <v>2691.4</v>
      </c>
    </row>
    <row r="209" spans="1:14" ht="15.75" x14ac:dyDescent="0.25">
      <c r="A209" s="214"/>
      <c r="B209" s="215"/>
      <c r="C209" s="197"/>
      <c r="D209" s="198"/>
      <c r="E209" s="14"/>
      <c r="F209" s="14"/>
      <c r="G209" s="199"/>
      <c r="H209" s="200"/>
      <c r="I209" s="35"/>
      <c r="J209" s="14"/>
      <c r="K209" s="199"/>
      <c r="L209" s="200"/>
      <c r="M209" s="35"/>
      <c r="N209" s="14"/>
    </row>
    <row r="210" spans="1:14" ht="16.5" thickBot="1" x14ac:dyDescent="0.3">
      <c r="A210" s="104">
        <v>900</v>
      </c>
      <c r="B210" s="105"/>
      <c r="C210" s="106"/>
      <c r="D210" s="107" t="s">
        <v>169</v>
      </c>
      <c r="E210" s="14">
        <f>[1]Arkusz7!N210</f>
        <v>1158396</v>
      </c>
      <c r="F210" s="14">
        <f>[1]Arkusz7!I210</f>
        <v>92000</v>
      </c>
      <c r="G210" s="108">
        <f>G211+G219+G217</f>
        <v>0</v>
      </c>
      <c r="H210" s="109">
        <f>H211+H219+H217</f>
        <v>0</v>
      </c>
      <c r="I210" s="16">
        <f t="shared" si="38"/>
        <v>92000</v>
      </c>
      <c r="J210" s="14">
        <f>[1]Arkusz7!M210</f>
        <v>1066396</v>
      </c>
      <c r="K210" s="108">
        <f>K211+K219+K217+K222</f>
        <v>0</v>
      </c>
      <c r="L210" s="109">
        <f t="shared" ref="L210" si="57">L211+L219+L217</f>
        <v>0</v>
      </c>
      <c r="M210" s="16">
        <f t="shared" si="40"/>
        <v>1066396</v>
      </c>
      <c r="N210" s="14">
        <f t="shared" si="41"/>
        <v>1158396</v>
      </c>
    </row>
    <row r="211" spans="1:14" ht="17.25" thickTop="1" thickBot="1" x14ac:dyDescent="0.3">
      <c r="A211" s="203"/>
      <c r="B211" s="204">
        <v>90017</v>
      </c>
      <c r="C211" s="284"/>
      <c r="D211" s="285" t="s">
        <v>170</v>
      </c>
      <c r="E211" s="14">
        <f>[1]Arkusz7!N211</f>
        <v>1116896</v>
      </c>
      <c r="F211" s="14">
        <f>[1]Arkusz7!I211</f>
        <v>78000</v>
      </c>
      <c r="G211" s="117">
        <f>SUM(G212:G212)</f>
        <v>0</v>
      </c>
      <c r="H211" s="118">
        <f>SUM(H212:H212)</f>
        <v>0</v>
      </c>
      <c r="I211" s="22">
        <f t="shared" si="38"/>
        <v>78000</v>
      </c>
      <c r="J211" s="14">
        <f>[1]Arkusz7!M211</f>
        <v>1038896</v>
      </c>
      <c r="K211" s="117">
        <f t="shared" ref="K211" si="58">SUM(K212:K214)</f>
        <v>0</v>
      </c>
      <c r="L211" s="118">
        <f>SUM(L212:L214)</f>
        <v>0</v>
      </c>
      <c r="M211" s="23">
        <f t="shared" si="40"/>
        <v>1038896</v>
      </c>
      <c r="N211" s="14">
        <f t="shared" si="41"/>
        <v>1116896</v>
      </c>
    </row>
    <row r="212" spans="1:14" ht="15.75" x14ac:dyDescent="0.25">
      <c r="A212" s="152"/>
      <c r="B212" s="153"/>
      <c r="C212" s="128">
        <v>2370</v>
      </c>
      <c r="D212" s="286" t="s">
        <v>171</v>
      </c>
      <c r="E212" s="14">
        <f>[1]Arkusz7!N212</f>
        <v>78000</v>
      </c>
      <c r="F212" s="14">
        <f>[1]Arkusz7!I212</f>
        <v>78000</v>
      </c>
      <c r="G212" s="102"/>
      <c r="H212" s="103"/>
      <c r="I212" s="29">
        <f t="shared" si="38"/>
        <v>78000</v>
      </c>
      <c r="J212" s="14">
        <f>[1]Arkusz7!M212</f>
        <v>0</v>
      </c>
      <c r="K212" s="56"/>
      <c r="L212" s="103"/>
      <c r="M212" s="29">
        <f t="shared" si="40"/>
        <v>0</v>
      </c>
      <c r="N212" s="14">
        <f t="shared" si="41"/>
        <v>78000</v>
      </c>
    </row>
    <row r="213" spans="1:14" ht="51.75" x14ac:dyDescent="0.25">
      <c r="A213" s="152"/>
      <c r="B213" s="153"/>
      <c r="C213" s="171">
        <v>6660</v>
      </c>
      <c r="D213" s="172" t="s">
        <v>71</v>
      </c>
      <c r="E213" s="14">
        <f>[1]Arkusz7!N213</f>
        <v>87430</v>
      </c>
      <c r="F213" s="14">
        <f>[1]Arkusz7!I213</f>
        <v>0</v>
      </c>
      <c r="G213" s="102"/>
      <c r="H213" s="103"/>
      <c r="I213" s="35">
        <f t="shared" si="38"/>
        <v>0</v>
      </c>
      <c r="J213" s="14">
        <f>[1]Arkusz7!M213</f>
        <v>87430</v>
      </c>
      <c r="K213" s="56"/>
      <c r="L213" s="103"/>
      <c r="M213" s="35">
        <f t="shared" si="40"/>
        <v>87430</v>
      </c>
      <c r="N213" s="14">
        <f t="shared" si="41"/>
        <v>87430</v>
      </c>
    </row>
    <row r="214" spans="1:14" ht="51.75" x14ac:dyDescent="0.25">
      <c r="A214" s="152"/>
      <c r="B214" s="153"/>
      <c r="C214" s="171">
        <v>6668</v>
      </c>
      <c r="D214" s="172" t="s">
        <v>71</v>
      </c>
      <c r="E214" s="14">
        <f>[1]Arkusz7!N214</f>
        <v>951466</v>
      </c>
      <c r="F214" s="14">
        <f>[1]Arkusz7!I214</f>
        <v>0</v>
      </c>
      <c r="G214" s="102"/>
      <c r="H214" s="103"/>
      <c r="I214" s="35">
        <f t="shared" si="38"/>
        <v>0</v>
      </c>
      <c r="J214" s="14">
        <f>[1]Arkusz7!M214</f>
        <v>951466</v>
      </c>
      <c r="K214" s="102"/>
      <c r="L214" s="103"/>
      <c r="M214" s="35">
        <f t="shared" si="40"/>
        <v>951466</v>
      </c>
      <c r="N214" s="14">
        <f t="shared" si="41"/>
        <v>951466</v>
      </c>
    </row>
    <row r="215" spans="1:14" ht="15.75" x14ac:dyDescent="0.25">
      <c r="A215" s="152"/>
      <c r="B215" s="153"/>
      <c r="C215" s="128"/>
      <c r="D215" s="114"/>
      <c r="E215" s="14"/>
      <c r="F215" s="14"/>
      <c r="G215" s="56"/>
      <c r="H215" s="101"/>
      <c r="I215" s="35"/>
      <c r="J215" s="14"/>
      <c r="K215" s="56"/>
      <c r="L215" s="101"/>
      <c r="M215" s="35"/>
      <c r="N215" s="14"/>
    </row>
    <row r="216" spans="1:14" ht="30" thickBot="1" x14ac:dyDescent="0.3">
      <c r="A216" s="186"/>
      <c r="B216" s="187">
        <v>90019</v>
      </c>
      <c r="C216" s="287"/>
      <c r="D216" s="288" t="s">
        <v>172</v>
      </c>
      <c r="E216" s="14">
        <f>[1]Arkusz7!N216</f>
        <v>13000</v>
      </c>
      <c r="F216" s="14">
        <f>[1]Arkusz7!I216</f>
        <v>13000</v>
      </c>
      <c r="G216" s="289">
        <f>SUM(G217)</f>
        <v>0</v>
      </c>
      <c r="H216" s="290">
        <f>SUM(H217)</f>
        <v>0</v>
      </c>
      <c r="I216" s="126">
        <f t="shared" si="38"/>
        <v>13000</v>
      </c>
      <c r="J216" s="14">
        <f>[1]Arkusz7!M216</f>
        <v>0</v>
      </c>
      <c r="K216" s="289">
        <f t="shared" ref="K216:L216" si="59">SUM(K217)</f>
        <v>0</v>
      </c>
      <c r="L216" s="290">
        <f t="shared" si="59"/>
        <v>0</v>
      </c>
      <c r="M216" s="126">
        <f t="shared" si="40"/>
        <v>0</v>
      </c>
      <c r="N216" s="14">
        <f t="shared" si="41"/>
        <v>13000</v>
      </c>
    </row>
    <row r="217" spans="1:14" ht="15.75" x14ac:dyDescent="0.25">
      <c r="A217" s="152"/>
      <c r="B217" s="153"/>
      <c r="C217" s="128" t="s">
        <v>59</v>
      </c>
      <c r="D217" s="291" t="s">
        <v>173</v>
      </c>
      <c r="E217" s="14">
        <f>[1]Arkusz7!N217</f>
        <v>13000</v>
      </c>
      <c r="F217" s="14">
        <f>[1]Arkusz7!I217</f>
        <v>13000</v>
      </c>
      <c r="G217" s="191"/>
      <c r="H217" s="192"/>
      <c r="I217" s="29">
        <f t="shared" si="38"/>
        <v>13000</v>
      </c>
      <c r="J217" s="14">
        <f>[1]Arkusz7!M217</f>
        <v>0</v>
      </c>
      <c r="K217" s="97"/>
      <c r="L217" s="192"/>
      <c r="M217" s="29">
        <f t="shared" si="40"/>
        <v>0</v>
      </c>
      <c r="N217" s="14">
        <f t="shared" si="41"/>
        <v>13000</v>
      </c>
    </row>
    <row r="218" spans="1:14" ht="15.75" x14ac:dyDescent="0.25">
      <c r="A218" s="152"/>
      <c r="B218" s="153"/>
      <c r="C218" s="128"/>
      <c r="D218" s="114"/>
      <c r="E218" s="14"/>
      <c r="F218" s="14"/>
      <c r="G218" s="56"/>
      <c r="H218" s="101"/>
      <c r="I218" s="35"/>
      <c r="J218" s="14"/>
      <c r="K218" s="56"/>
      <c r="L218" s="101"/>
      <c r="M218" s="35"/>
      <c r="N218" s="14"/>
    </row>
    <row r="219" spans="1:14" ht="16.5" thickBot="1" x14ac:dyDescent="0.3">
      <c r="A219" s="186"/>
      <c r="B219" s="187">
        <v>90020</v>
      </c>
      <c r="C219" s="287"/>
      <c r="D219" s="189" t="s">
        <v>174</v>
      </c>
      <c r="E219" s="14">
        <f>[1]Arkusz7!N219</f>
        <v>1000</v>
      </c>
      <c r="F219" s="14">
        <f>[1]Arkusz7!I219</f>
        <v>1000</v>
      </c>
      <c r="G219" s="289">
        <f>SUM(G220)</f>
        <v>0</v>
      </c>
      <c r="H219" s="290">
        <f>SUM(H220)</f>
        <v>0</v>
      </c>
      <c r="I219" s="126">
        <f t="shared" si="38"/>
        <v>1000</v>
      </c>
      <c r="J219" s="14">
        <f>[1]Arkusz7!M219</f>
        <v>0</v>
      </c>
      <c r="K219" s="289">
        <f t="shared" ref="K219:L219" si="60">SUM(K220)</f>
        <v>0</v>
      </c>
      <c r="L219" s="290">
        <f t="shared" si="60"/>
        <v>0</v>
      </c>
      <c r="M219" s="126">
        <f t="shared" si="40"/>
        <v>0</v>
      </c>
      <c r="N219" s="14">
        <f t="shared" si="41"/>
        <v>1000</v>
      </c>
    </row>
    <row r="220" spans="1:14" ht="15.75" x14ac:dyDescent="0.25">
      <c r="A220" s="152"/>
      <c r="B220" s="153"/>
      <c r="C220" s="128" t="s">
        <v>175</v>
      </c>
      <c r="D220" s="291" t="s">
        <v>176</v>
      </c>
      <c r="E220" s="14">
        <f>[1]Arkusz7!N220</f>
        <v>1000</v>
      </c>
      <c r="F220" s="14">
        <f>[1]Arkusz7!I220</f>
        <v>1000</v>
      </c>
      <c r="G220" s="191"/>
      <c r="H220" s="192"/>
      <c r="I220" s="29">
        <f t="shared" si="38"/>
        <v>1000</v>
      </c>
      <c r="J220" s="14">
        <f>[1]Arkusz7!M220</f>
        <v>0</v>
      </c>
      <c r="K220" s="97"/>
      <c r="L220" s="192"/>
      <c r="M220" s="29">
        <f t="shared" si="40"/>
        <v>0</v>
      </c>
      <c r="N220" s="14">
        <f t="shared" si="41"/>
        <v>1000</v>
      </c>
    </row>
    <row r="221" spans="1:14" ht="15.75" x14ac:dyDescent="0.25">
      <c r="A221" s="152"/>
      <c r="B221" s="153"/>
      <c r="C221" s="128"/>
      <c r="D221" s="291"/>
      <c r="E221" s="14"/>
      <c r="F221" s="14"/>
      <c r="G221" s="191"/>
      <c r="H221" s="192"/>
      <c r="I221" s="292"/>
      <c r="J221" s="14"/>
      <c r="K221" s="97"/>
      <c r="L221" s="192"/>
      <c r="M221" s="292"/>
      <c r="N221" s="60"/>
    </row>
    <row r="222" spans="1:14" ht="16.5" thickBot="1" x14ac:dyDescent="0.3">
      <c r="A222" s="186"/>
      <c r="B222" s="187">
        <v>90095</v>
      </c>
      <c r="C222" s="287"/>
      <c r="D222" s="293" t="s">
        <v>36</v>
      </c>
      <c r="E222" s="14">
        <f>[1]Arkusz7!N222</f>
        <v>27500</v>
      </c>
      <c r="F222" s="14">
        <f>[1]Arkusz7!I222</f>
        <v>0</v>
      </c>
      <c r="G222" s="289">
        <f>SUM(G224)</f>
        <v>0</v>
      </c>
      <c r="H222" s="290">
        <f>SUM(H224)</f>
        <v>0</v>
      </c>
      <c r="I222" s="46">
        <f t="shared" ref="I222:I223" si="61">F222+G222-H222</f>
        <v>0</v>
      </c>
      <c r="J222" s="14">
        <f>[1]Arkusz7!M222</f>
        <v>27500</v>
      </c>
      <c r="K222" s="289">
        <f>SUM(K223)</f>
        <v>0</v>
      </c>
      <c r="L222" s="290">
        <f t="shared" ref="L222" si="62">SUM(L224)</f>
        <v>0</v>
      </c>
      <c r="M222" s="238">
        <f t="shared" ref="M222:M223" si="63">J222+K222-L222</f>
        <v>27500</v>
      </c>
      <c r="N222" s="14">
        <f t="shared" ref="N222:N223" si="64">I222+M222</f>
        <v>27500</v>
      </c>
    </row>
    <row r="223" spans="1:14" ht="15.75" x14ac:dyDescent="0.25">
      <c r="A223" s="214"/>
      <c r="B223" s="294"/>
      <c r="C223" s="295" t="s">
        <v>177</v>
      </c>
      <c r="D223" s="74" t="s">
        <v>70</v>
      </c>
      <c r="E223" s="14">
        <f>[1]Arkusz7!N223</f>
        <v>27500</v>
      </c>
      <c r="F223" s="14">
        <f>[1]Arkusz7!I223</f>
        <v>0</v>
      </c>
      <c r="G223" s="296"/>
      <c r="H223" s="297"/>
      <c r="I223" s="14">
        <f t="shared" si="61"/>
        <v>0</v>
      </c>
      <c r="J223" s="14">
        <f>[1]Arkusz7!M223</f>
        <v>27500</v>
      </c>
      <c r="K223" s="296"/>
      <c r="L223" s="297"/>
      <c r="M223" s="298">
        <f t="shared" si="63"/>
        <v>27500</v>
      </c>
      <c r="N223" s="14">
        <f t="shared" si="64"/>
        <v>27500</v>
      </c>
    </row>
    <row r="224" spans="1:14" ht="15.75" x14ac:dyDescent="0.25">
      <c r="A224" s="134"/>
      <c r="B224" s="112"/>
      <c r="C224" s="113"/>
      <c r="D224" s="114"/>
      <c r="E224" s="14"/>
      <c r="F224" s="14"/>
      <c r="G224" s="56"/>
      <c r="H224" s="101"/>
      <c r="I224" s="292"/>
      <c r="J224" s="14"/>
      <c r="K224" s="56"/>
      <c r="L224" s="101"/>
      <c r="M224" s="292"/>
      <c r="N224" s="60"/>
    </row>
    <row r="225" spans="1:26" ht="15.75" x14ac:dyDescent="0.25">
      <c r="A225" s="299">
        <v>921</v>
      </c>
      <c r="B225" s="300"/>
      <c r="C225" s="300"/>
      <c r="D225" s="301" t="s">
        <v>178</v>
      </c>
      <c r="E225" s="14">
        <f>[1]Arkusz7!N225</f>
        <v>111022</v>
      </c>
      <c r="F225" s="14">
        <f>[1]Arkusz7!I225</f>
        <v>2350</v>
      </c>
      <c r="G225" s="302">
        <f>G226</f>
        <v>0</v>
      </c>
      <c r="H225" s="252">
        <f>SUM(H229:H230)</f>
        <v>0</v>
      </c>
      <c r="I225" s="303">
        <f>F225+G225-H225</f>
        <v>2350</v>
      </c>
      <c r="J225" s="14">
        <f>[1]Arkusz7!M225</f>
        <v>108672</v>
      </c>
      <c r="K225" s="302">
        <f>K229</f>
        <v>0</v>
      </c>
      <c r="L225" s="252">
        <f>L229</f>
        <v>0</v>
      </c>
      <c r="M225" s="252">
        <f>J225+K225-L225</f>
        <v>108672</v>
      </c>
      <c r="N225" s="252">
        <f>I225+M225</f>
        <v>111022</v>
      </c>
    </row>
    <row r="226" spans="1:26" ht="15.75" x14ac:dyDescent="0.25">
      <c r="A226" s="304"/>
      <c r="B226" s="305">
        <v>92109</v>
      </c>
      <c r="C226" s="305"/>
      <c r="D226" s="306" t="s">
        <v>36</v>
      </c>
      <c r="E226" s="14">
        <f>[1]Arkusz7!N226</f>
        <v>2350</v>
      </c>
      <c r="F226" s="14">
        <f>[1]Arkusz7!I226</f>
        <v>2350</v>
      </c>
      <c r="G226" s="307">
        <f>SUM(G227)</f>
        <v>0</v>
      </c>
      <c r="H226" s="307">
        <f>SUM(H227)</f>
        <v>0</v>
      </c>
      <c r="I226" s="303">
        <f>F226+G226-H226</f>
        <v>2350</v>
      </c>
      <c r="J226" s="14">
        <f>[1]Arkusz7!M226</f>
        <v>0</v>
      </c>
      <c r="K226" s="307">
        <f>SUM(K227:K227)</f>
        <v>0</v>
      </c>
      <c r="L226" s="308">
        <f>SUM(L227)</f>
        <v>0</v>
      </c>
      <c r="M226" s="252">
        <f>J226+K226-L226</f>
        <v>0</v>
      </c>
      <c r="N226" s="252">
        <f>I226+M226</f>
        <v>2350</v>
      </c>
    </row>
    <row r="227" spans="1:26" ht="39" x14ac:dyDescent="0.25">
      <c r="A227" s="309"/>
      <c r="B227" s="310"/>
      <c r="C227" s="311">
        <v>2910</v>
      </c>
      <c r="D227" s="312" t="s">
        <v>179</v>
      </c>
      <c r="E227" s="14">
        <f>[1]Arkusz7!N227</f>
        <v>2350</v>
      </c>
      <c r="F227" s="14">
        <f>[1]Arkusz7!I227</f>
        <v>2350</v>
      </c>
      <c r="G227" s="313"/>
      <c r="H227" s="314"/>
      <c r="I227" s="315">
        <f>F227+G227-H227</f>
        <v>2350</v>
      </c>
      <c r="J227" s="14">
        <f>[1]Arkusz7!M227</f>
        <v>0</v>
      </c>
      <c r="K227" s="313"/>
      <c r="L227" s="314"/>
      <c r="M227" s="316">
        <f>J227+K227-L227</f>
        <v>0</v>
      </c>
      <c r="N227" s="316">
        <f>I227+M227</f>
        <v>2350</v>
      </c>
    </row>
    <row r="228" spans="1:26" s="322" customFormat="1" ht="15.75" x14ac:dyDescent="0.25">
      <c r="A228" s="317"/>
      <c r="B228" s="318"/>
      <c r="C228" s="318"/>
      <c r="D228" s="319"/>
      <c r="E228" s="14"/>
      <c r="F228" s="14"/>
      <c r="G228" s="320"/>
      <c r="H228" s="320"/>
      <c r="I228" s="303"/>
      <c r="J228" s="14"/>
      <c r="K228" s="320"/>
      <c r="L228" s="321"/>
      <c r="M228" s="252"/>
      <c r="N228" s="252"/>
    </row>
    <row r="229" spans="1:26" ht="15.75" x14ac:dyDescent="0.25">
      <c r="A229" s="304"/>
      <c r="B229" s="305">
        <v>92195</v>
      </c>
      <c r="C229" s="305"/>
      <c r="D229" s="306" t="s">
        <v>36</v>
      </c>
      <c r="E229" s="14">
        <f>[1]Arkusz7!N229</f>
        <v>108672</v>
      </c>
      <c r="F229" s="14">
        <f>[1]Arkusz7!I229</f>
        <v>0</v>
      </c>
      <c r="G229" s="307">
        <f>SUM(G230)</f>
        <v>0</v>
      </c>
      <c r="H229" s="307">
        <f>SUM(H230)</f>
        <v>0</v>
      </c>
      <c r="I229" s="303">
        <f>F229+G229-H229</f>
        <v>0</v>
      </c>
      <c r="J229" s="14">
        <f>[1]Arkusz7!M229</f>
        <v>108672</v>
      </c>
      <c r="K229" s="307">
        <f>SUM(K230:K230)</f>
        <v>0</v>
      </c>
      <c r="L229" s="308">
        <f>SUM(L230)</f>
        <v>0</v>
      </c>
      <c r="M229" s="252">
        <f>J229+K229-L229</f>
        <v>108672</v>
      </c>
      <c r="N229" s="252">
        <f>I229+M229</f>
        <v>108672</v>
      </c>
    </row>
    <row r="230" spans="1:26" ht="39" x14ac:dyDescent="0.25">
      <c r="A230" s="309"/>
      <c r="B230" s="310"/>
      <c r="C230" s="311">
        <v>6208</v>
      </c>
      <c r="D230" s="312" t="s">
        <v>162</v>
      </c>
      <c r="E230" s="14">
        <f>[1]Arkusz7!N230</f>
        <v>108672</v>
      </c>
      <c r="F230" s="14">
        <f>[1]Arkusz7!I230</f>
        <v>0</v>
      </c>
      <c r="G230" s="313"/>
      <c r="H230" s="314"/>
      <c r="I230" s="315">
        <f>F230+G230-H230</f>
        <v>0</v>
      </c>
      <c r="J230" s="14">
        <f>[1]Arkusz7!M230</f>
        <v>108672</v>
      </c>
      <c r="K230" s="313"/>
      <c r="L230" s="314"/>
      <c r="M230" s="316">
        <f>J230+K230-L230</f>
        <v>108672</v>
      </c>
      <c r="N230" s="316">
        <f>I230+M230</f>
        <v>108672</v>
      </c>
    </row>
    <row r="231" spans="1:26" ht="16.5" thickBot="1" x14ac:dyDescent="0.3">
      <c r="A231" s="134"/>
      <c r="B231" s="112"/>
      <c r="C231" s="258"/>
      <c r="D231" s="323"/>
      <c r="E231" s="14"/>
      <c r="F231" s="14"/>
      <c r="G231" s="199"/>
      <c r="H231" s="324"/>
      <c r="I231" s="46"/>
      <c r="J231" s="14"/>
      <c r="K231" s="199"/>
      <c r="L231" s="324"/>
      <c r="M231" s="60"/>
      <c r="N231" s="60"/>
    </row>
    <row r="232" spans="1:26" ht="16.5" thickBot="1" x14ac:dyDescent="0.3">
      <c r="A232" s="203"/>
      <c r="B232" s="325"/>
      <c r="C232" s="326"/>
      <c r="D232" s="327" t="s">
        <v>180</v>
      </c>
      <c r="E232" s="14">
        <f>[1]Arkusz7!N232</f>
        <v>19266619.099999998</v>
      </c>
      <c r="F232" s="14">
        <f>[1]Arkusz7!I232</f>
        <v>17238358.859999999</v>
      </c>
      <c r="G232" s="328">
        <f>G26+G32+G44+G58+G72+G115+G128+G150+G194+G210+G11+G225+G189</f>
        <v>177313.64</v>
      </c>
      <c r="H232" s="328">
        <f>H26+H32+H44+H58+H72+H115+H128+H150+H194+H210+H12+H225+H189</f>
        <v>0</v>
      </c>
      <c r="I232" s="329">
        <f t="shared" si="38"/>
        <v>17415672.5</v>
      </c>
      <c r="J232" s="14">
        <f>[1]Arkusz7!M232</f>
        <v>2028260.24</v>
      </c>
      <c r="K232" s="328">
        <f>K210+K194+K150+K128+K115+K72+K58+K44+K32+K26+K11+K225+K65</f>
        <v>0</v>
      </c>
      <c r="L232" s="328">
        <f>L210+L194+L150+L128+L115+L72+L58+L44+L32+L26+L11+L225+L65</f>
        <v>0</v>
      </c>
      <c r="M232" s="329">
        <f t="shared" si="40"/>
        <v>2028260.24</v>
      </c>
      <c r="N232" s="329">
        <f t="shared" si="41"/>
        <v>19443932.739999998</v>
      </c>
      <c r="O232" s="267"/>
      <c r="P232" s="267"/>
      <c r="Q232" s="267"/>
      <c r="R232" s="267"/>
      <c r="S232" s="267"/>
      <c r="T232" s="267"/>
      <c r="U232" s="267"/>
      <c r="V232" s="267"/>
      <c r="W232" s="267"/>
      <c r="X232" s="267"/>
      <c r="Y232" s="267"/>
      <c r="Z232" s="267"/>
    </row>
    <row r="233" spans="1:26" ht="15.75" x14ac:dyDescent="0.25">
      <c r="D233" s="330" t="s">
        <v>181</v>
      </c>
      <c r="E233" s="14">
        <f>[1]Arkusz7!N233</f>
        <v>3900672.92</v>
      </c>
      <c r="F233" s="14">
        <f>[1]Arkusz7!I233</f>
        <v>2419777.92</v>
      </c>
      <c r="G233" s="331"/>
      <c r="H233" s="332"/>
      <c r="I233" s="29">
        <f>I48+I63+I155+I162+I164+I168+I172+I176+I187+I198+I202+I192+I191+I24+I185+I203+I227+I138</f>
        <v>2597091.56</v>
      </c>
      <c r="J233" s="14">
        <f>[1]Arkusz7!M233</f>
        <v>1480895</v>
      </c>
      <c r="K233" s="331"/>
      <c r="L233" s="332"/>
      <c r="M233" s="29">
        <f>M19+M214+M230+M213+M68</f>
        <v>1480895</v>
      </c>
      <c r="N233" s="88">
        <f t="shared" si="41"/>
        <v>4077986.56</v>
      </c>
      <c r="O233" s="3" t="s">
        <v>81</v>
      </c>
    </row>
    <row r="234" spans="1:26" ht="30" x14ac:dyDescent="0.25">
      <c r="D234" s="333" t="s">
        <v>182</v>
      </c>
      <c r="E234" s="14">
        <f>[1]Arkusz7!N234</f>
        <v>2028473.12</v>
      </c>
      <c r="F234" s="14">
        <f>[1]Arkusz7!I234</f>
        <v>2028473.12</v>
      </c>
      <c r="G234" s="334"/>
      <c r="H234" s="101"/>
      <c r="I234" s="35">
        <f>I24+I48+I63+I155+I162+I185</f>
        <v>2180313.7599999998</v>
      </c>
      <c r="J234" s="14">
        <f>[1]Arkusz7!M234</f>
        <v>0</v>
      </c>
      <c r="K234" s="335"/>
      <c r="L234" s="101"/>
      <c r="M234" s="35">
        <f t="shared" si="40"/>
        <v>0</v>
      </c>
      <c r="N234" s="14">
        <f t="shared" si="41"/>
        <v>2180313.7599999998</v>
      </c>
    </row>
    <row r="235" spans="1:26" ht="30" x14ac:dyDescent="0.25">
      <c r="D235" s="333" t="s">
        <v>183</v>
      </c>
      <c r="E235" s="14">
        <f>[1]Arkusz7!N235</f>
        <v>350169</v>
      </c>
      <c r="F235" s="14">
        <f>[1]Arkusz7!I235</f>
        <v>54419</v>
      </c>
      <c r="G235" s="334"/>
      <c r="H235" s="101"/>
      <c r="I235" s="35">
        <f>I198</f>
        <v>54419</v>
      </c>
      <c r="J235" s="14">
        <f>[1]Arkusz7!M235</f>
        <v>295750</v>
      </c>
      <c r="K235" s="334"/>
      <c r="L235" s="101"/>
      <c r="M235" s="35">
        <f>M19</f>
        <v>295750</v>
      </c>
      <c r="N235" s="14">
        <f t="shared" si="41"/>
        <v>350169</v>
      </c>
    </row>
    <row r="236" spans="1:26" ht="30" x14ac:dyDescent="0.25">
      <c r="D236" s="336" t="s">
        <v>184</v>
      </c>
      <c r="E236" s="14">
        <f>[1]Arkusz7!N236</f>
        <v>1181188.8</v>
      </c>
      <c r="F236" s="14">
        <f>[1]Arkusz7!I236</f>
        <v>121050.8</v>
      </c>
      <c r="G236" s="173"/>
      <c r="H236" s="173"/>
      <c r="I236" s="14">
        <f>I191+I192</f>
        <v>121050.8</v>
      </c>
      <c r="J236" s="14">
        <f>[1]Arkusz7!M236</f>
        <v>1060138</v>
      </c>
      <c r="K236" s="173"/>
      <c r="L236" s="173"/>
      <c r="M236" s="14">
        <f>M214+M230</f>
        <v>1060138</v>
      </c>
      <c r="N236" s="14">
        <f t="shared" si="41"/>
        <v>1181188.8</v>
      </c>
    </row>
    <row r="237" spans="1:26" ht="16.5" thickBot="1" x14ac:dyDescent="0.3">
      <c r="D237" s="337" t="s">
        <v>185</v>
      </c>
      <c r="E237" s="14">
        <f>[1]Arkusz7!N237</f>
        <v>79645</v>
      </c>
      <c r="F237" s="14">
        <f>[1]Arkusz7!I237</f>
        <v>79645</v>
      </c>
      <c r="G237" s="338"/>
      <c r="H237" s="338"/>
      <c r="I237" s="238">
        <f t="shared" si="38"/>
        <v>79645</v>
      </c>
      <c r="J237" s="14">
        <f>[1]Arkusz7!M237</f>
        <v>0</v>
      </c>
      <c r="K237" s="339"/>
      <c r="L237" s="338"/>
      <c r="M237" s="238">
        <f t="shared" si="40"/>
        <v>0</v>
      </c>
      <c r="N237" s="340">
        <f t="shared" si="41"/>
        <v>79645</v>
      </c>
    </row>
    <row r="238" spans="1:26" x14ac:dyDescent="0.25">
      <c r="D238" s="341"/>
    </row>
    <row r="239" spans="1:26" x14ac:dyDescent="0.25">
      <c r="D239" s="341"/>
    </row>
    <row r="240" spans="1:26" x14ac:dyDescent="0.25">
      <c r="B240" s="1" t="s">
        <v>186</v>
      </c>
      <c r="D240" s="341"/>
    </row>
    <row r="241" spans="1:12" x14ac:dyDescent="0.25">
      <c r="B241" s="2" t="s">
        <v>187</v>
      </c>
      <c r="D241" s="341"/>
    </row>
    <row r="242" spans="1:12" x14ac:dyDescent="0.25">
      <c r="D242" s="341"/>
      <c r="E242" s="342"/>
    </row>
    <row r="243" spans="1:12" x14ac:dyDescent="0.25">
      <c r="D243" s="343"/>
      <c r="E243" s="344"/>
      <c r="F243" s="345"/>
      <c r="G243" s="345"/>
      <c r="H243" s="345"/>
      <c r="I243" s="345"/>
      <c r="J243" s="345"/>
      <c r="K243" s="345"/>
      <c r="L243" s="345"/>
    </row>
    <row r="244" spans="1:12" x14ac:dyDescent="0.25">
      <c r="D244" s="343"/>
      <c r="E244" s="344"/>
      <c r="F244" s="345"/>
      <c r="G244" s="345"/>
      <c r="H244" s="345"/>
      <c r="I244" s="345"/>
      <c r="J244" s="345"/>
      <c r="K244" s="345"/>
      <c r="L244" s="345"/>
    </row>
    <row r="245" spans="1:12" x14ac:dyDescent="0.25">
      <c r="A245" s="3"/>
      <c r="B245" s="3"/>
      <c r="C245" s="3"/>
      <c r="D245" s="341"/>
      <c r="E245" s="342"/>
    </row>
    <row r="246" spans="1:12" x14ac:dyDescent="0.25">
      <c r="A246" s="3"/>
      <c r="B246" s="3"/>
      <c r="C246" s="3"/>
      <c r="D246" s="341"/>
    </row>
    <row r="247" spans="1:12" x14ac:dyDescent="0.25">
      <c r="A247" s="3"/>
      <c r="B247" s="3"/>
      <c r="C247" s="3"/>
      <c r="D247" s="341"/>
    </row>
    <row r="248" spans="1:12" x14ac:dyDescent="0.25">
      <c r="A248" s="3"/>
      <c r="B248" s="3"/>
      <c r="C248" s="3"/>
      <c r="D248" s="341"/>
    </row>
    <row r="249" spans="1:12" x14ac:dyDescent="0.25">
      <c r="A249" s="3"/>
      <c r="B249" s="3"/>
      <c r="C249" s="3"/>
      <c r="D249" s="341"/>
    </row>
    <row r="250" spans="1:12" x14ac:dyDescent="0.25">
      <c r="A250" s="3"/>
      <c r="B250" s="3"/>
      <c r="C250" s="3"/>
      <c r="D250" s="341"/>
    </row>
    <row r="251" spans="1:12" x14ac:dyDescent="0.25">
      <c r="A251" s="3"/>
      <c r="B251" s="3"/>
      <c r="C251" s="3"/>
      <c r="D251" s="341"/>
    </row>
    <row r="252" spans="1:12" x14ac:dyDescent="0.25">
      <c r="A252" s="3"/>
      <c r="B252" s="3"/>
      <c r="C252" s="3"/>
      <c r="D252" s="341"/>
    </row>
    <row r="253" spans="1:12" x14ac:dyDescent="0.25">
      <c r="A253" s="3"/>
      <c r="B253" s="3"/>
      <c r="C253" s="3"/>
      <c r="D253" s="341"/>
    </row>
    <row r="254" spans="1:12" x14ac:dyDescent="0.25">
      <c r="A254" s="3"/>
      <c r="B254" s="3"/>
      <c r="C254" s="3"/>
      <c r="D254" s="341"/>
    </row>
    <row r="255" spans="1:12" x14ac:dyDescent="0.25">
      <c r="A255" s="3"/>
      <c r="B255" s="3"/>
      <c r="C255" s="3"/>
      <c r="D255" s="341"/>
    </row>
    <row r="256" spans="1:12" x14ac:dyDescent="0.25">
      <c r="A256" s="3"/>
      <c r="B256" s="3"/>
      <c r="C256" s="3"/>
      <c r="D256" s="341"/>
    </row>
    <row r="257" spans="1:5" x14ac:dyDescent="0.25">
      <c r="A257" s="3"/>
      <c r="B257" s="3"/>
      <c r="C257" s="3"/>
      <c r="D257" s="341"/>
    </row>
    <row r="258" spans="1:5" x14ac:dyDescent="0.25">
      <c r="A258" s="3"/>
      <c r="B258" s="3"/>
      <c r="C258" s="3"/>
      <c r="D258" s="341"/>
    </row>
    <row r="259" spans="1:5" x14ac:dyDescent="0.25">
      <c r="A259" s="3"/>
      <c r="B259" s="3"/>
      <c r="C259" s="3"/>
      <c r="D259" s="341"/>
    </row>
    <row r="260" spans="1:5" x14ac:dyDescent="0.25">
      <c r="A260" s="3"/>
      <c r="B260" s="3"/>
      <c r="C260" s="3"/>
      <c r="D260" s="341"/>
    </row>
    <row r="261" spans="1:5" ht="12.75" x14ac:dyDescent="0.2">
      <c r="A261" s="3"/>
      <c r="B261" s="3"/>
      <c r="C261" s="3"/>
      <c r="D261" s="341"/>
      <c r="E261" s="3"/>
    </row>
    <row r="262" spans="1:5" ht="12.75" x14ac:dyDescent="0.2">
      <c r="A262" s="3"/>
      <c r="B262" s="3"/>
      <c r="C262" s="3"/>
      <c r="D262" s="341"/>
      <c r="E262" s="3"/>
    </row>
    <row r="263" spans="1:5" ht="12.75" x14ac:dyDescent="0.2">
      <c r="A263" s="3"/>
      <c r="B263" s="3"/>
      <c r="C263" s="3"/>
      <c r="D263" s="341"/>
      <c r="E263" s="3"/>
    </row>
    <row r="264" spans="1:5" ht="12.75" x14ac:dyDescent="0.2">
      <c r="A264" s="3"/>
      <c r="B264" s="3"/>
      <c r="C264" s="3"/>
      <c r="D264" s="341"/>
      <c r="E264" s="3"/>
    </row>
    <row r="265" spans="1:5" ht="12.75" x14ac:dyDescent="0.2">
      <c r="A265" s="3"/>
      <c r="B265" s="3"/>
      <c r="C265" s="3"/>
      <c r="D265" s="341"/>
      <c r="E265" s="3"/>
    </row>
    <row r="266" spans="1:5" ht="12.75" x14ac:dyDescent="0.2">
      <c r="A266" s="3"/>
      <c r="B266" s="3"/>
      <c r="C266" s="3"/>
      <c r="D266" s="341"/>
      <c r="E266" s="3"/>
    </row>
    <row r="267" spans="1:5" ht="12.75" x14ac:dyDescent="0.2">
      <c r="A267" s="3"/>
      <c r="B267" s="3"/>
      <c r="C267" s="3"/>
      <c r="D267" s="341"/>
      <c r="E267" s="3"/>
    </row>
    <row r="268" spans="1:5" ht="12.75" x14ac:dyDescent="0.2">
      <c r="A268" s="3"/>
      <c r="B268" s="3"/>
      <c r="C268" s="3"/>
      <c r="D268" s="341"/>
      <c r="E268" s="3"/>
    </row>
    <row r="269" spans="1:5" ht="12.75" x14ac:dyDescent="0.2">
      <c r="A269" s="3"/>
      <c r="B269" s="3"/>
      <c r="C269" s="3"/>
      <c r="D269" s="341"/>
      <c r="E269" s="3"/>
    </row>
    <row r="270" spans="1:5" ht="12.75" x14ac:dyDescent="0.2">
      <c r="A270" s="3"/>
      <c r="B270" s="3"/>
      <c r="C270" s="3"/>
      <c r="D270" s="341"/>
      <c r="E270" s="3"/>
    </row>
    <row r="271" spans="1:5" ht="12.75" x14ac:dyDescent="0.2">
      <c r="A271" s="3"/>
      <c r="B271" s="3"/>
      <c r="C271" s="3"/>
      <c r="D271" s="341"/>
      <c r="E271" s="3"/>
    </row>
    <row r="272" spans="1:5" ht="12.75" x14ac:dyDescent="0.2">
      <c r="A272" s="3"/>
      <c r="B272" s="3"/>
      <c r="C272" s="3"/>
      <c r="D272" s="341"/>
      <c r="E272" s="3"/>
    </row>
    <row r="273" spans="1:5" ht="12.75" x14ac:dyDescent="0.2">
      <c r="A273" s="3"/>
      <c r="B273" s="3"/>
      <c r="C273" s="3"/>
      <c r="D273" s="341"/>
      <c r="E273" s="3"/>
    </row>
    <row r="274" spans="1:5" ht="12.75" x14ac:dyDescent="0.2">
      <c r="A274" s="3"/>
      <c r="B274" s="3"/>
      <c r="C274" s="3"/>
      <c r="D274" s="341"/>
      <c r="E274" s="3"/>
    </row>
    <row r="275" spans="1:5" ht="12.75" x14ac:dyDescent="0.2">
      <c r="A275" s="3"/>
      <c r="B275" s="3"/>
      <c r="C275" s="3"/>
      <c r="D275" s="341"/>
      <c r="E275" s="3"/>
    </row>
    <row r="276" spans="1:5" ht="12.75" x14ac:dyDescent="0.2">
      <c r="A276" s="3"/>
      <c r="B276" s="3"/>
      <c r="C276" s="3"/>
      <c r="D276" s="341"/>
      <c r="E276" s="3"/>
    </row>
    <row r="277" spans="1:5" ht="12.75" x14ac:dyDescent="0.2">
      <c r="A277" s="3"/>
      <c r="B277" s="3"/>
      <c r="C277" s="3"/>
      <c r="D277" s="341"/>
      <c r="E277" s="3"/>
    </row>
    <row r="278" spans="1:5" ht="12.75" x14ac:dyDescent="0.2">
      <c r="A278" s="3"/>
      <c r="B278" s="3"/>
      <c r="C278" s="3"/>
      <c r="D278" s="341"/>
      <c r="E278" s="3"/>
    </row>
    <row r="279" spans="1:5" ht="12.75" x14ac:dyDescent="0.2">
      <c r="A279" s="3"/>
      <c r="B279" s="3"/>
      <c r="C279" s="3"/>
      <c r="D279" s="341"/>
      <c r="E279" s="3"/>
    </row>
    <row r="280" spans="1:5" ht="12.75" x14ac:dyDescent="0.2">
      <c r="A280" s="3"/>
      <c r="B280" s="3"/>
      <c r="C280" s="3"/>
      <c r="D280" s="341"/>
      <c r="E280" s="3"/>
    </row>
    <row r="281" spans="1:5" ht="12.75" x14ac:dyDescent="0.2">
      <c r="A281" s="3"/>
      <c r="B281" s="3"/>
      <c r="C281" s="3"/>
      <c r="D281" s="341"/>
      <c r="E281" s="3"/>
    </row>
    <row r="282" spans="1:5" ht="12.75" x14ac:dyDescent="0.2">
      <c r="A282" s="3"/>
      <c r="B282" s="3"/>
      <c r="C282" s="3"/>
      <c r="D282" s="341"/>
      <c r="E282" s="3"/>
    </row>
    <row r="283" spans="1:5" ht="12.75" x14ac:dyDescent="0.2">
      <c r="A283" s="3"/>
      <c r="B283" s="3"/>
      <c r="C283" s="3"/>
      <c r="D283" s="341"/>
      <c r="E283" s="3"/>
    </row>
    <row r="284" spans="1:5" ht="12.75" x14ac:dyDescent="0.2">
      <c r="A284" s="3"/>
      <c r="B284" s="3"/>
      <c r="C284" s="3"/>
      <c r="D284" s="341"/>
      <c r="E284" s="3"/>
    </row>
    <row r="285" spans="1:5" ht="12.75" x14ac:dyDescent="0.2">
      <c r="A285" s="3"/>
      <c r="B285" s="3"/>
      <c r="C285" s="3"/>
      <c r="D285" s="341"/>
      <c r="E285" s="3"/>
    </row>
    <row r="286" spans="1:5" ht="12.75" x14ac:dyDescent="0.2">
      <c r="A286" s="3"/>
      <c r="B286" s="3"/>
      <c r="C286" s="3"/>
      <c r="D286" s="341"/>
      <c r="E286" s="3"/>
    </row>
    <row r="287" spans="1:5" ht="12.75" x14ac:dyDescent="0.2">
      <c r="A287" s="3"/>
      <c r="B287" s="3"/>
      <c r="C287" s="3"/>
      <c r="D287" s="341"/>
      <c r="E287" s="3"/>
    </row>
    <row r="288" spans="1:5" ht="12.75" x14ac:dyDescent="0.2">
      <c r="A288" s="3"/>
      <c r="B288" s="3"/>
      <c r="C288" s="3"/>
      <c r="D288" s="341"/>
      <c r="E288" s="3"/>
    </row>
    <row r="289" spans="1:5" ht="12.75" x14ac:dyDescent="0.2">
      <c r="A289" s="3"/>
      <c r="B289" s="3"/>
      <c r="C289" s="3"/>
      <c r="D289" s="341"/>
      <c r="E289" s="3"/>
    </row>
    <row r="290" spans="1:5" ht="12.75" x14ac:dyDescent="0.2">
      <c r="A290" s="3"/>
      <c r="B290" s="3"/>
      <c r="C290" s="3"/>
      <c r="D290" s="341"/>
      <c r="E290" s="3"/>
    </row>
    <row r="291" spans="1:5" ht="12.75" x14ac:dyDescent="0.2">
      <c r="A291" s="3"/>
      <c r="B291" s="3"/>
      <c r="C291" s="3"/>
      <c r="D291" s="341"/>
      <c r="E291" s="3"/>
    </row>
    <row r="292" spans="1:5" ht="12.75" x14ac:dyDescent="0.2">
      <c r="A292" s="3"/>
      <c r="B292" s="3"/>
      <c r="C292" s="3"/>
      <c r="D292" s="341"/>
      <c r="E292" s="3"/>
    </row>
    <row r="293" spans="1:5" ht="12.75" x14ac:dyDescent="0.2">
      <c r="A293" s="3"/>
      <c r="B293" s="3"/>
      <c r="C293" s="3"/>
      <c r="D293" s="341"/>
      <c r="E293" s="3"/>
    </row>
    <row r="294" spans="1:5" ht="12.75" x14ac:dyDescent="0.2">
      <c r="A294" s="3"/>
      <c r="B294" s="3"/>
      <c r="C294" s="3"/>
      <c r="D294" s="341"/>
      <c r="E294" s="3"/>
    </row>
    <row r="295" spans="1:5" ht="12.75" x14ac:dyDescent="0.2">
      <c r="A295" s="3"/>
      <c r="B295" s="3"/>
      <c r="C295" s="3"/>
      <c r="D295" s="341"/>
      <c r="E295" s="3"/>
    </row>
    <row r="296" spans="1:5" ht="12.75" x14ac:dyDescent="0.2">
      <c r="A296" s="3"/>
      <c r="B296" s="3"/>
      <c r="C296" s="3"/>
      <c r="D296" s="341"/>
      <c r="E296" s="3"/>
    </row>
    <row r="297" spans="1:5" ht="12.75" x14ac:dyDescent="0.2">
      <c r="A297" s="3"/>
      <c r="B297" s="3"/>
      <c r="C297" s="3"/>
      <c r="D297" s="341"/>
      <c r="E297" s="3"/>
    </row>
    <row r="298" spans="1:5" ht="12.75" x14ac:dyDescent="0.2">
      <c r="A298" s="3"/>
      <c r="B298" s="3"/>
      <c r="C298" s="3"/>
      <c r="D298" s="341"/>
      <c r="E298" s="3"/>
    </row>
    <row r="299" spans="1:5" ht="12.75" x14ac:dyDescent="0.2">
      <c r="A299" s="3"/>
      <c r="B299" s="3"/>
      <c r="C299" s="3"/>
      <c r="D299" s="341"/>
      <c r="E299" s="3"/>
    </row>
    <row r="300" spans="1:5" ht="12.75" x14ac:dyDescent="0.2">
      <c r="A300" s="3"/>
      <c r="B300" s="3"/>
      <c r="C300" s="3"/>
      <c r="D300" s="341"/>
      <c r="E300" s="3"/>
    </row>
    <row r="301" spans="1:5" ht="12.75" x14ac:dyDescent="0.2">
      <c r="A301" s="3"/>
      <c r="B301" s="3"/>
      <c r="C301" s="3"/>
      <c r="D301" s="341"/>
      <c r="E301" s="3"/>
    </row>
    <row r="302" spans="1:5" ht="12.75" x14ac:dyDescent="0.2">
      <c r="A302" s="3"/>
      <c r="B302" s="3"/>
      <c r="C302" s="3"/>
      <c r="D302" s="341"/>
      <c r="E302" s="3"/>
    </row>
    <row r="303" spans="1:5" ht="12.75" x14ac:dyDescent="0.2">
      <c r="A303" s="3"/>
      <c r="B303" s="3"/>
      <c r="C303" s="3"/>
      <c r="D303" s="341"/>
      <c r="E303" s="3"/>
    </row>
    <row r="304" spans="1:5" ht="12.75" x14ac:dyDescent="0.2">
      <c r="A304" s="3"/>
      <c r="B304" s="3"/>
      <c r="C304" s="3"/>
      <c r="D304" s="341"/>
      <c r="E304" s="3"/>
    </row>
    <row r="305" spans="1:5" ht="12.75" x14ac:dyDescent="0.2">
      <c r="A305" s="3"/>
      <c r="B305" s="3"/>
      <c r="C305" s="3"/>
      <c r="D305" s="341"/>
      <c r="E305" s="3"/>
    </row>
    <row r="306" spans="1:5" ht="12.75" x14ac:dyDescent="0.2">
      <c r="A306" s="3"/>
      <c r="B306" s="3"/>
      <c r="C306" s="3"/>
      <c r="D306" s="341"/>
      <c r="E306" s="3"/>
    </row>
    <row r="307" spans="1:5" ht="12.75" x14ac:dyDescent="0.2">
      <c r="A307" s="3"/>
      <c r="B307" s="3"/>
      <c r="C307" s="3"/>
      <c r="D307" s="341"/>
      <c r="E307" s="3"/>
    </row>
    <row r="308" spans="1:5" ht="12.75" x14ac:dyDescent="0.2">
      <c r="A308" s="3"/>
      <c r="B308" s="3"/>
      <c r="C308" s="3"/>
      <c r="D308" s="341"/>
      <c r="E308" s="3"/>
    </row>
    <row r="309" spans="1:5" ht="12.75" x14ac:dyDescent="0.2">
      <c r="A309" s="3"/>
      <c r="B309" s="3"/>
      <c r="C309" s="3"/>
      <c r="D309" s="341"/>
      <c r="E309" s="3"/>
    </row>
    <row r="310" spans="1:5" ht="12.75" x14ac:dyDescent="0.2">
      <c r="A310" s="3"/>
      <c r="B310" s="3"/>
      <c r="C310" s="3"/>
      <c r="D310" s="341"/>
      <c r="E310" s="3"/>
    </row>
    <row r="311" spans="1:5" ht="12.75" x14ac:dyDescent="0.2">
      <c r="A311" s="3"/>
      <c r="B311" s="3"/>
      <c r="C311" s="3"/>
      <c r="D311" s="341"/>
      <c r="E311" s="3"/>
    </row>
    <row r="312" spans="1:5" ht="12.75" x14ac:dyDescent="0.2">
      <c r="A312" s="3"/>
      <c r="B312" s="3"/>
      <c r="C312" s="3"/>
      <c r="D312" s="341"/>
      <c r="E312" s="3"/>
    </row>
    <row r="313" spans="1:5" ht="12.75" x14ac:dyDescent="0.2">
      <c r="A313" s="3"/>
      <c r="B313" s="3"/>
      <c r="C313" s="3"/>
      <c r="D313" s="341"/>
      <c r="E313" s="3"/>
    </row>
    <row r="314" spans="1:5" ht="12.75" x14ac:dyDescent="0.2">
      <c r="A314" s="3"/>
      <c r="B314" s="3"/>
      <c r="C314" s="3"/>
      <c r="D314" s="341"/>
      <c r="E314" s="3"/>
    </row>
    <row r="315" spans="1:5" ht="12.75" x14ac:dyDescent="0.2">
      <c r="A315" s="3"/>
      <c r="B315" s="3"/>
      <c r="C315" s="3"/>
      <c r="D315" s="341"/>
      <c r="E315" s="3"/>
    </row>
    <row r="316" spans="1:5" ht="12.75" x14ac:dyDescent="0.2">
      <c r="A316" s="3"/>
      <c r="B316" s="3"/>
      <c r="C316" s="3"/>
      <c r="D316" s="341"/>
      <c r="E316" s="3"/>
    </row>
    <row r="317" spans="1:5" ht="12.75" x14ac:dyDescent="0.2">
      <c r="A317" s="3"/>
      <c r="B317" s="3"/>
      <c r="C317" s="3"/>
      <c r="D317" s="341"/>
      <c r="E317" s="3"/>
    </row>
    <row r="318" spans="1:5" ht="12.75" x14ac:dyDescent="0.2">
      <c r="A318" s="3"/>
      <c r="B318" s="3"/>
      <c r="C318" s="3"/>
      <c r="D318" s="341"/>
      <c r="E318" s="3"/>
    </row>
    <row r="319" spans="1:5" ht="12.75" x14ac:dyDescent="0.2">
      <c r="A319" s="3"/>
      <c r="B319" s="3"/>
      <c r="C319" s="3"/>
      <c r="D319" s="341"/>
      <c r="E319" s="3"/>
    </row>
    <row r="320" spans="1:5" ht="12.75" x14ac:dyDescent="0.2">
      <c r="A320" s="3"/>
      <c r="B320" s="3"/>
      <c r="C320" s="3"/>
      <c r="D320" s="341"/>
      <c r="E320" s="3"/>
    </row>
    <row r="321" spans="1:5" ht="12.75" x14ac:dyDescent="0.2">
      <c r="A321" s="3"/>
      <c r="B321" s="3"/>
      <c r="C321" s="3"/>
      <c r="D321" s="341"/>
      <c r="E321" s="3"/>
    </row>
    <row r="322" spans="1:5" ht="12.75" x14ac:dyDescent="0.2">
      <c r="A322" s="3"/>
      <c r="B322" s="3"/>
      <c r="C322" s="3"/>
      <c r="D322" s="341"/>
      <c r="E322" s="3"/>
    </row>
    <row r="323" spans="1:5" ht="12.75" x14ac:dyDescent="0.2">
      <c r="A323" s="3"/>
      <c r="B323" s="3"/>
      <c r="C323" s="3"/>
      <c r="D323" s="341"/>
      <c r="E323" s="3"/>
    </row>
    <row r="324" spans="1:5" ht="12.75" x14ac:dyDescent="0.2">
      <c r="A324" s="3"/>
      <c r="B324" s="3"/>
      <c r="C324" s="3"/>
      <c r="D324" s="341"/>
      <c r="E324" s="3"/>
    </row>
    <row r="325" spans="1:5" ht="12.75" x14ac:dyDescent="0.2">
      <c r="A325" s="3"/>
      <c r="B325" s="3"/>
      <c r="C325" s="3"/>
      <c r="D325" s="341"/>
      <c r="E325" s="3"/>
    </row>
    <row r="326" spans="1:5" ht="12.75" x14ac:dyDescent="0.2">
      <c r="A326" s="3"/>
      <c r="B326" s="3"/>
      <c r="C326" s="3"/>
      <c r="D326" s="341"/>
      <c r="E326" s="3"/>
    </row>
    <row r="327" spans="1:5" ht="12.75" x14ac:dyDescent="0.2">
      <c r="A327" s="3"/>
      <c r="B327" s="3"/>
      <c r="C327" s="3"/>
      <c r="D327" s="341"/>
      <c r="E327" s="3"/>
    </row>
    <row r="328" spans="1:5" ht="12.75" x14ac:dyDescent="0.2">
      <c r="A328" s="3"/>
      <c r="B328" s="3"/>
      <c r="C328" s="3"/>
      <c r="D328" s="341"/>
      <c r="E328" s="3"/>
    </row>
    <row r="329" spans="1:5" ht="12.75" x14ac:dyDescent="0.2">
      <c r="A329" s="3"/>
      <c r="B329" s="3"/>
      <c r="C329" s="3"/>
      <c r="D329" s="341"/>
      <c r="E329" s="3"/>
    </row>
    <row r="330" spans="1:5" ht="12.75" x14ac:dyDescent="0.2">
      <c r="A330" s="3"/>
      <c r="B330" s="3"/>
      <c r="C330" s="3"/>
      <c r="D330" s="341"/>
      <c r="E330" s="3"/>
    </row>
    <row r="331" spans="1:5" ht="12.75" x14ac:dyDescent="0.2">
      <c r="A331" s="3"/>
      <c r="B331" s="3"/>
      <c r="C331" s="3"/>
      <c r="D331" s="341"/>
      <c r="E331" s="3"/>
    </row>
    <row r="332" spans="1:5" ht="12.75" x14ac:dyDescent="0.2">
      <c r="A332" s="3"/>
      <c r="B332" s="3"/>
      <c r="C332" s="3"/>
      <c r="D332" s="341"/>
      <c r="E332" s="3"/>
    </row>
    <row r="333" spans="1:5" ht="12.75" x14ac:dyDescent="0.2">
      <c r="A333" s="3"/>
      <c r="B333" s="3"/>
      <c r="C333" s="3"/>
      <c r="D333" s="341"/>
      <c r="E333" s="3"/>
    </row>
    <row r="334" spans="1:5" ht="12.75" x14ac:dyDescent="0.2">
      <c r="A334" s="3"/>
      <c r="B334" s="3"/>
      <c r="C334" s="3"/>
      <c r="D334" s="341"/>
      <c r="E334" s="3"/>
    </row>
    <row r="335" spans="1:5" ht="12.75" x14ac:dyDescent="0.2">
      <c r="A335" s="3"/>
      <c r="B335" s="3"/>
      <c r="C335" s="3"/>
      <c r="D335" s="341"/>
      <c r="E335" s="3"/>
    </row>
    <row r="336" spans="1:5" ht="12.75" x14ac:dyDescent="0.2">
      <c r="A336" s="3"/>
      <c r="B336" s="3"/>
      <c r="C336" s="3"/>
      <c r="D336" s="341"/>
      <c r="E336" s="3"/>
    </row>
    <row r="337" spans="1:5" ht="12.75" x14ac:dyDescent="0.2">
      <c r="A337" s="3"/>
      <c r="B337" s="3"/>
      <c r="C337" s="3"/>
      <c r="D337" s="341"/>
      <c r="E337" s="3"/>
    </row>
    <row r="338" spans="1:5" ht="12.75" x14ac:dyDescent="0.2">
      <c r="A338" s="3"/>
      <c r="B338" s="3"/>
      <c r="C338" s="3"/>
      <c r="D338" s="341"/>
      <c r="E338" s="3"/>
    </row>
    <row r="339" spans="1:5" ht="12.75" x14ac:dyDescent="0.2">
      <c r="A339" s="3"/>
      <c r="B339" s="3"/>
      <c r="C339" s="3"/>
      <c r="D339" s="341"/>
      <c r="E339" s="3"/>
    </row>
    <row r="340" spans="1:5" ht="12.75" x14ac:dyDescent="0.2">
      <c r="A340" s="3"/>
      <c r="B340" s="3"/>
      <c r="C340" s="3"/>
      <c r="D340" s="341"/>
      <c r="E340" s="3"/>
    </row>
    <row r="341" spans="1:5" ht="12.75" x14ac:dyDescent="0.2">
      <c r="A341" s="3"/>
      <c r="B341" s="3"/>
      <c r="C341" s="3"/>
      <c r="D341" s="341"/>
      <c r="E341" s="3"/>
    </row>
    <row r="342" spans="1:5" ht="12.75" x14ac:dyDescent="0.2">
      <c r="A342" s="3"/>
      <c r="B342" s="3"/>
      <c r="C342" s="3"/>
      <c r="D342" s="341"/>
      <c r="E342" s="3"/>
    </row>
    <row r="343" spans="1:5" ht="12.75" x14ac:dyDescent="0.2">
      <c r="A343" s="3"/>
      <c r="B343" s="3"/>
      <c r="C343" s="3"/>
      <c r="D343" s="341"/>
      <c r="E343" s="3"/>
    </row>
    <row r="344" spans="1:5" ht="12.75" x14ac:dyDescent="0.2">
      <c r="A344" s="3"/>
      <c r="B344" s="3"/>
      <c r="C344" s="3"/>
      <c r="D344" s="341"/>
      <c r="E344" s="3"/>
    </row>
    <row r="345" spans="1:5" ht="12.75" x14ac:dyDescent="0.2">
      <c r="A345" s="3"/>
      <c r="B345" s="3"/>
      <c r="C345" s="3"/>
      <c r="D345" s="341"/>
      <c r="E345" s="3"/>
    </row>
    <row r="346" spans="1:5" ht="12.75" x14ac:dyDescent="0.2">
      <c r="A346" s="3"/>
      <c r="B346" s="3"/>
      <c r="C346" s="3"/>
      <c r="D346" s="341"/>
      <c r="E346" s="3"/>
    </row>
    <row r="347" spans="1:5" ht="12.75" x14ac:dyDescent="0.2">
      <c r="A347" s="3"/>
      <c r="B347" s="3"/>
      <c r="C347" s="3"/>
      <c r="D347" s="341"/>
      <c r="E347" s="3"/>
    </row>
    <row r="348" spans="1:5" ht="12.75" x14ac:dyDescent="0.2">
      <c r="A348" s="3"/>
      <c r="B348" s="3"/>
      <c r="C348" s="3"/>
      <c r="D348" s="341"/>
      <c r="E348" s="3"/>
    </row>
    <row r="349" spans="1:5" ht="12.75" x14ac:dyDescent="0.2">
      <c r="A349" s="3"/>
      <c r="B349" s="3"/>
      <c r="C349" s="3"/>
      <c r="D349" s="341"/>
      <c r="E349" s="3"/>
    </row>
    <row r="350" spans="1:5" ht="12.75" x14ac:dyDescent="0.2">
      <c r="A350" s="3"/>
      <c r="B350" s="3"/>
      <c r="C350" s="3"/>
      <c r="D350" s="341"/>
      <c r="E350" s="3"/>
    </row>
    <row r="351" spans="1:5" ht="12.75" x14ac:dyDescent="0.2">
      <c r="A351" s="3"/>
      <c r="B351" s="3"/>
      <c r="C351" s="3"/>
      <c r="D351" s="341"/>
      <c r="E351" s="3"/>
    </row>
    <row r="352" spans="1:5" ht="12.75" x14ac:dyDescent="0.2">
      <c r="A352" s="3"/>
      <c r="B352" s="3"/>
      <c r="C352" s="3"/>
      <c r="D352" s="341"/>
      <c r="E352" s="3"/>
    </row>
    <row r="353" spans="1:5" ht="12.75" x14ac:dyDescent="0.2">
      <c r="A353" s="3"/>
      <c r="B353" s="3"/>
      <c r="C353" s="3"/>
      <c r="D353" s="341"/>
      <c r="E353" s="3"/>
    </row>
    <row r="354" spans="1:5" ht="12.75" x14ac:dyDescent="0.2">
      <c r="A354" s="3"/>
      <c r="B354" s="3"/>
      <c r="C354" s="3"/>
      <c r="D354" s="341"/>
      <c r="E354" s="3"/>
    </row>
    <row r="355" spans="1:5" ht="12.75" x14ac:dyDescent="0.2">
      <c r="A355" s="3"/>
      <c r="B355" s="3"/>
      <c r="C355" s="3"/>
      <c r="D355" s="341"/>
      <c r="E355" s="3"/>
    </row>
    <row r="356" spans="1:5" ht="12.75" x14ac:dyDescent="0.2">
      <c r="A356" s="3"/>
      <c r="B356" s="3"/>
      <c r="C356" s="3"/>
      <c r="D356" s="341"/>
      <c r="E356" s="3"/>
    </row>
    <row r="357" spans="1:5" ht="12.75" x14ac:dyDescent="0.2">
      <c r="A357" s="3"/>
      <c r="B357" s="3"/>
      <c r="C357" s="3"/>
      <c r="D357" s="341"/>
      <c r="E357" s="3"/>
    </row>
    <row r="358" spans="1:5" ht="12.75" x14ac:dyDescent="0.2">
      <c r="A358" s="3"/>
      <c r="B358" s="3"/>
      <c r="C358" s="3"/>
      <c r="D358" s="341"/>
      <c r="E358" s="3"/>
    </row>
    <row r="359" spans="1:5" ht="12.75" x14ac:dyDescent="0.2">
      <c r="A359" s="3"/>
      <c r="B359" s="3"/>
      <c r="C359" s="3"/>
      <c r="D359" s="341"/>
      <c r="E359" s="3"/>
    </row>
    <row r="360" spans="1:5" ht="12.75" x14ac:dyDescent="0.2">
      <c r="A360" s="3"/>
      <c r="B360" s="3"/>
      <c r="C360" s="3"/>
      <c r="D360" s="341"/>
      <c r="E360" s="3"/>
    </row>
    <row r="361" spans="1:5" ht="12.75" x14ac:dyDescent="0.2">
      <c r="A361" s="3"/>
      <c r="B361" s="3"/>
      <c r="C361" s="3"/>
      <c r="D361" s="341"/>
      <c r="E361" s="3"/>
    </row>
    <row r="362" spans="1:5" ht="12.75" x14ac:dyDescent="0.2">
      <c r="A362" s="3"/>
      <c r="B362" s="3"/>
      <c r="C362" s="3"/>
      <c r="D362" s="341"/>
      <c r="E362" s="3"/>
    </row>
    <row r="363" spans="1:5" ht="12.75" x14ac:dyDescent="0.2">
      <c r="A363" s="3"/>
      <c r="B363" s="3"/>
      <c r="C363" s="3"/>
      <c r="D363" s="341"/>
      <c r="E363" s="3"/>
    </row>
    <row r="364" spans="1:5" ht="12.75" x14ac:dyDescent="0.2">
      <c r="A364" s="3"/>
      <c r="B364" s="3"/>
      <c r="C364" s="3"/>
      <c r="D364" s="341"/>
      <c r="E364" s="3"/>
    </row>
    <row r="365" spans="1:5" ht="12.75" x14ac:dyDescent="0.2">
      <c r="A365" s="3"/>
      <c r="B365" s="3"/>
      <c r="C365" s="3"/>
      <c r="D365" s="341"/>
      <c r="E365" s="3"/>
    </row>
    <row r="366" spans="1:5" ht="12.75" x14ac:dyDescent="0.2">
      <c r="A366" s="3"/>
      <c r="B366" s="3"/>
      <c r="C366" s="3"/>
      <c r="D366" s="341"/>
      <c r="E366" s="3"/>
    </row>
    <row r="367" spans="1:5" ht="12.75" x14ac:dyDescent="0.2">
      <c r="A367" s="3"/>
      <c r="B367" s="3"/>
      <c r="C367" s="3"/>
      <c r="D367" s="341"/>
      <c r="E367" s="3"/>
    </row>
    <row r="368" spans="1:5" ht="12.75" x14ac:dyDescent="0.2">
      <c r="A368" s="3"/>
      <c r="B368" s="3"/>
      <c r="C368" s="3"/>
      <c r="D368" s="341"/>
      <c r="E368" s="3"/>
    </row>
    <row r="369" spans="1:5" ht="12.75" x14ac:dyDescent="0.2">
      <c r="A369" s="3"/>
      <c r="B369" s="3"/>
      <c r="C369" s="3"/>
      <c r="D369" s="341"/>
      <c r="E369" s="3"/>
    </row>
    <row r="370" spans="1:5" ht="12.75" x14ac:dyDescent="0.2">
      <c r="A370" s="3"/>
      <c r="B370" s="3"/>
      <c r="C370" s="3"/>
      <c r="D370" s="341"/>
      <c r="E370" s="3"/>
    </row>
    <row r="371" spans="1:5" ht="12.75" x14ac:dyDescent="0.2">
      <c r="A371" s="3"/>
      <c r="B371" s="3"/>
      <c r="C371" s="3"/>
      <c r="D371" s="341"/>
      <c r="E371" s="3"/>
    </row>
    <row r="372" spans="1:5" ht="12.75" x14ac:dyDescent="0.2">
      <c r="A372" s="3"/>
      <c r="B372" s="3"/>
      <c r="C372" s="3"/>
      <c r="D372" s="341"/>
      <c r="E372" s="3"/>
    </row>
    <row r="373" spans="1:5" ht="12.75" x14ac:dyDescent="0.2">
      <c r="A373" s="3"/>
      <c r="B373" s="3"/>
      <c r="C373" s="3"/>
      <c r="D373" s="341"/>
      <c r="E373" s="3"/>
    </row>
    <row r="374" spans="1:5" ht="12.75" x14ac:dyDescent="0.2">
      <c r="A374" s="3"/>
      <c r="B374" s="3"/>
      <c r="C374" s="3"/>
      <c r="D374" s="341"/>
      <c r="E374" s="3"/>
    </row>
    <row r="375" spans="1:5" ht="12.75" x14ac:dyDescent="0.2">
      <c r="A375" s="3"/>
      <c r="B375" s="3"/>
      <c r="C375" s="3"/>
      <c r="D375" s="341"/>
      <c r="E375" s="3"/>
    </row>
    <row r="376" spans="1:5" ht="12.75" x14ac:dyDescent="0.2">
      <c r="A376" s="3"/>
      <c r="B376" s="3"/>
      <c r="C376" s="3"/>
      <c r="D376" s="341"/>
      <c r="E376" s="3"/>
    </row>
    <row r="377" spans="1:5" ht="12.75" x14ac:dyDescent="0.2">
      <c r="A377" s="3"/>
      <c r="B377" s="3"/>
      <c r="C377" s="3"/>
      <c r="D377" s="341"/>
      <c r="E377" s="3"/>
    </row>
    <row r="378" spans="1:5" ht="12.75" x14ac:dyDescent="0.2">
      <c r="A378" s="3"/>
      <c r="B378" s="3"/>
      <c r="C378" s="3"/>
      <c r="D378" s="341"/>
      <c r="E378" s="3"/>
    </row>
    <row r="379" spans="1:5" ht="12.75" x14ac:dyDescent="0.2">
      <c r="A379" s="3"/>
      <c r="B379" s="3"/>
      <c r="C379" s="3"/>
      <c r="D379" s="341"/>
      <c r="E379" s="3"/>
    </row>
    <row r="380" spans="1:5" ht="12.75" x14ac:dyDescent="0.2">
      <c r="A380" s="3"/>
      <c r="B380" s="3"/>
      <c r="C380" s="3"/>
      <c r="D380" s="341"/>
      <c r="E380" s="3"/>
    </row>
    <row r="381" spans="1:5" ht="12.75" x14ac:dyDescent="0.2">
      <c r="A381" s="3"/>
      <c r="B381" s="3"/>
      <c r="C381" s="3"/>
      <c r="D381" s="341"/>
      <c r="E381" s="3"/>
    </row>
    <row r="382" spans="1:5" ht="12.75" x14ac:dyDescent="0.2">
      <c r="A382" s="3"/>
      <c r="B382" s="3"/>
      <c r="C382" s="3"/>
      <c r="D382" s="341"/>
      <c r="E382" s="3"/>
    </row>
    <row r="383" spans="1:5" ht="12.75" x14ac:dyDescent="0.2">
      <c r="A383" s="3"/>
      <c r="B383" s="3"/>
      <c r="C383" s="3"/>
      <c r="D383" s="341"/>
      <c r="E383" s="3"/>
    </row>
    <row r="384" spans="1:5" ht="12.75" x14ac:dyDescent="0.2">
      <c r="A384" s="3"/>
      <c r="B384" s="3"/>
      <c r="C384" s="3"/>
      <c r="D384" s="341"/>
      <c r="E384" s="3"/>
    </row>
    <row r="385" spans="1:5" ht="12.75" x14ac:dyDescent="0.2">
      <c r="A385" s="3"/>
      <c r="B385" s="3"/>
      <c r="C385" s="3"/>
      <c r="D385" s="341"/>
      <c r="E385" s="3"/>
    </row>
    <row r="386" spans="1:5" ht="12.75" x14ac:dyDescent="0.2">
      <c r="A386" s="3"/>
      <c r="B386" s="3"/>
      <c r="C386" s="3"/>
      <c r="D386" s="341"/>
      <c r="E386" s="3"/>
    </row>
    <row r="387" spans="1:5" ht="12.75" x14ac:dyDescent="0.2">
      <c r="A387" s="3"/>
      <c r="B387" s="3"/>
      <c r="C387" s="3"/>
      <c r="D387" s="341"/>
      <c r="E387" s="3"/>
    </row>
    <row r="388" spans="1:5" ht="12.75" x14ac:dyDescent="0.2">
      <c r="A388" s="3"/>
      <c r="B388" s="3"/>
      <c r="C388" s="3"/>
      <c r="D388" s="341"/>
      <c r="E388" s="3"/>
    </row>
    <row r="389" spans="1:5" ht="12.75" x14ac:dyDescent="0.2">
      <c r="A389" s="3"/>
      <c r="B389" s="3"/>
      <c r="C389" s="3"/>
      <c r="D389" s="341"/>
      <c r="E389" s="3"/>
    </row>
    <row r="390" spans="1:5" ht="12.75" x14ac:dyDescent="0.2">
      <c r="A390" s="3"/>
      <c r="B390" s="3"/>
      <c r="C390" s="3"/>
      <c r="D390" s="341"/>
      <c r="E390" s="3"/>
    </row>
    <row r="391" spans="1:5" ht="12.75" x14ac:dyDescent="0.2">
      <c r="A391" s="3"/>
      <c r="B391" s="3"/>
      <c r="C391" s="3"/>
      <c r="D391" s="341"/>
      <c r="E391" s="3"/>
    </row>
    <row r="392" spans="1:5" ht="12.75" x14ac:dyDescent="0.2">
      <c r="A392" s="3"/>
      <c r="B392" s="3"/>
      <c r="C392" s="3"/>
      <c r="D392" s="341"/>
      <c r="E392" s="3"/>
    </row>
    <row r="393" spans="1:5" ht="12.75" x14ac:dyDescent="0.2">
      <c r="A393" s="3"/>
      <c r="B393" s="3"/>
      <c r="C393" s="3"/>
      <c r="D393" s="341"/>
      <c r="E393" s="3"/>
    </row>
  </sheetData>
  <mergeCells count="8">
    <mergeCell ref="A8:A10"/>
    <mergeCell ref="B8:B10"/>
    <mergeCell ref="C8:C10"/>
    <mergeCell ref="D8:D10"/>
    <mergeCell ref="E8:N8"/>
    <mergeCell ref="E9:E10"/>
    <mergeCell ref="F9:M9"/>
    <mergeCell ref="N9:N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Agnieszka</dc:creator>
  <cp:lastModifiedBy>Basia</cp:lastModifiedBy>
  <dcterms:created xsi:type="dcterms:W3CDTF">2013-11-26T08:56:00Z</dcterms:created>
  <dcterms:modified xsi:type="dcterms:W3CDTF">2013-12-02T08:29:54Z</dcterms:modified>
</cp:coreProperties>
</file>