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  <externalReference r:id="rId3"/>
  </externalReferences>
  <definedNames>
    <definedName name="_xlnm.Print_Titles" localSheetId="0">Arkusz1!$9:$11</definedName>
  </definedNames>
  <calcPr calcId="145621"/>
</workbook>
</file>

<file path=xl/calcChain.xml><?xml version="1.0" encoding="utf-8"?>
<calcChain xmlns="http://schemas.openxmlformats.org/spreadsheetml/2006/main">
  <c r="M255" i="1" l="1"/>
  <c r="J255" i="1"/>
  <c r="F255" i="1"/>
  <c r="E255" i="1"/>
  <c r="J254" i="1"/>
  <c r="F254" i="1"/>
  <c r="E254" i="1"/>
  <c r="J253" i="1"/>
  <c r="F253" i="1"/>
  <c r="J252" i="1"/>
  <c r="M252" i="1" s="1"/>
  <c r="J251" i="1"/>
  <c r="J250" i="1"/>
  <c r="J248" i="1"/>
  <c r="M248" i="1" s="1"/>
  <c r="F248" i="1"/>
  <c r="I248" i="1" s="1"/>
  <c r="N248" i="1" s="1"/>
  <c r="E248" i="1"/>
  <c r="L247" i="1"/>
  <c r="K247" i="1"/>
  <c r="J247" i="1"/>
  <c r="M247" i="1" s="1"/>
  <c r="F247" i="1"/>
  <c r="I247" i="1" s="1"/>
  <c r="N247" i="1" s="1"/>
  <c r="E247" i="1"/>
  <c r="L246" i="1"/>
  <c r="K246" i="1"/>
  <c r="J246" i="1"/>
  <c r="H246" i="1"/>
  <c r="G246" i="1"/>
  <c r="F246" i="1"/>
  <c r="E246" i="1"/>
  <c r="J244" i="1"/>
  <c r="M244" i="1" s="1"/>
  <c r="N244" i="1" s="1"/>
  <c r="F244" i="1"/>
  <c r="I244" i="1" s="1"/>
  <c r="E244" i="1"/>
  <c r="J243" i="1"/>
  <c r="M243" i="1" s="1"/>
  <c r="G243" i="1"/>
  <c r="F243" i="1"/>
  <c r="E243" i="1"/>
  <c r="M241" i="1"/>
  <c r="J241" i="1"/>
  <c r="I241" i="1"/>
  <c r="F241" i="1"/>
  <c r="E241" i="1"/>
  <c r="M240" i="1"/>
  <c r="J240" i="1"/>
  <c r="I240" i="1"/>
  <c r="N240" i="1" s="1"/>
  <c r="H240" i="1"/>
  <c r="G240" i="1"/>
  <c r="F240" i="1"/>
  <c r="E240" i="1"/>
  <c r="M238" i="1"/>
  <c r="J238" i="1"/>
  <c r="I238" i="1"/>
  <c r="F238" i="1"/>
  <c r="E238" i="1"/>
  <c r="M237" i="1"/>
  <c r="J237" i="1"/>
  <c r="I237" i="1"/>
  <c r="N237" i="1" s="1"/>
  <c r="G237" i="1"/>
  <c r="F237" i="1"/>
  <c r="E237" i="1"/>
  <c r="J235" i="1"/>
  <c r="M235" i="1" s="1"/>
  <c r="N235" i="1" s="1"/>
  <c r="F235" i="1"/>
  <c r="I235" i="1" s="1"/>
  <c r="E235" i="1"/>
  <c r="K234" i="1"/>
  <c r="K233" i="1" s="1"/>
  <c r="J234" i="1"/>
  <c r="I234" i="1"/>
  <c r="F234" i="1"/>
  <c r="E234" i="1"/>
  <c r="J233" i="1"/>
  <c r="M233" i="1" s="1"/>
  <c r="H233" i="1"/>
  <c r="F233" i="1"/>
  <c r="E233" i="1"/>
  <c r="J231" i="1"/>
  <c r="M231" i="1" s="1"/>
  <c r="F231" i="1"/>
  <c r="I231" i="1" s="1"/>
  <c r="N231" i="1" s="1"/>
  <c r="E231" i="1"/>
  <c r="J228" i="1"/>
  <c r="M228" i="1" s="1"/>
  <c r="G228" i="1"/>
  <c r="F228" i="1"/>
  <c r="E228" i="1"/>
  <c r="M226" i="1"/>
  <c r="J226" i="1"/>
  <c r="I226" i="1"/>
  <c r="M224" i="1"/>
  <c r="J224" i="1"/>
  <c r="I224" i="1"/>
  <c r="N224" i="1" s="1"/>
  <c r="H224" i="1"/>
  <c r="G224" i="1"/>
  <c r="M222" i="1"/>
  <c r="J222" i="1"/>
  <c r="I222" i="1"/>
  <c r="F222" i="1"/>
  <c r="E222" i="1"/>
  <c r="M220" i="1"/>
  <c r="J220" i="1"/>
  <c r="I220" i="1"/>
  <c r="F220" i="1"/>
  <c r="E220" i="1"/>
  <c r="M219" i="1"/>
  <c r="J219" i="1"/>
  <c r="I219" i="1"/>
  <c r="N219" i="1" s="1"/>
  <c r="G219" i="1"/>
  <c r="F219" i="1"/>
  <c r="E219" i="1"/>
  <c r="J218" i="1"/>
  <c r="M218" i="1" s="1"/>
  <c r="H218" i="1"/>
  <c r="J216" i="1"/>
  <c r="M216" i="1" s="1"/>
  <c r="F216" i="1"/>
  <c r="I216" i="1" s="1"/>
  <c r="N216" i="1" s="1"/>
  <c r="E216" i="1"/>
  <c r="J215" i="1"/>
  <c r="M215" i="1" s="1"/>
  <c r="F215" i="1"/>
  <c r="I215" i="1" s="1"/>
  <c r="I254" i="1" s="1"/>
  <c r="E215" i="1"/>
  <c r="J214" i="1"/>
  <c r="M214" i="1" s="1"/>
  <c r="H214" i="1"/>
  <c r="H213" i="1" s="1"/>
  <c r="G214" i="1"/>
  <c r="F214" i="1"/>
  <c r="E214" i="1"/>
  <c r="J213" i="1"/>
  <c r="M213" i="1" s="1"/>
  <c r="G213" i="1"/>
  <c r="F213" i="1"/>
  <c r="E213" i="1"/>
  <c r="J210" i="1"/>
  <c r="M210" i="1" s="1"/>
  <c r="F210" i="1"/>
  <c r="I210" i="1" s="1"/>
  <c r="N210" i="1" s="1"/>
  <c r="E210" i="1"/>
  <c r="J208" i="1"/>
  <c r="M208" i="1" s="1"/>
  <c r="F208" i="1"/>
  <c r="I208" i="1" s="1"/>
  <c r="N208" i="1" s="1"/>
  <c r="E208" i="1"/>
  <c r="J205" i="1"/>
  <c r="M205" i="1" s="1"/>
  <c r="F205" i="1"/>
  <c r="I205" i="1" s="1"/>
  <c r="N205" i="1" s="1"/>
  <c r="E205" i="1"/>
  <c r="J204" i="1"/>
  <c r="M204" i="1" s="1"/>
  <c r="H204" i="1"/>
  <c r="G204" i="1"/>
  <c r="F204" i="1"/>
  <c r="E204" i="1"/>
  <c r="N202" i="1"/>
  <c r="J202" i="1"/>
  <c r="M202" i="1" s="1"/>
  <c r="F202" i="1"/>
  <c r="I202" i="1" s="1"/>
  <c r="E202" i="1"/>
  <c r="N201" i="1"/>
  <c r="J201" i="1"/>
  <c r="M201" i="1" s="1"/>
  <c r="F201" i="1"/>
  <c r="I201" i="1" s="1"/>
  <c r="E201" i="1"/>
  <c r="N199" i="1"/>
  <c r="J199" i="1"/>
  <c r="M199" i="1" s="1"/>
  <c r="F199" i="1"/>
  <c r="I199" i="1" s="1"/>
  <c r="E199" i="1"/>
  <c r="N197" i="1"/>
  <c r="J197" i="1"/>
  <c r="M197" i="1" s="1"/>
  <c r="F197" i="1"/>
  <c r="I197" i="1" s="1"/>
  <c r="E197" i="1"/>
  <c r="J196" i="1"/>
  <c r="M196" i="1" s="1"/>
  <c r="H196" i="1"/>
  <c r="G196" i="1"/>
  <c r="F196" i="1"/>
  <c r="I196" i="1" s="1"/>
  <c r="N196" i="1" s="1"/>
  <c r="E196" i="1"/>
  <c r="N194" i="1"/>
  <c r="J194" i="1"/>
  <c r="M194" i="1" s="1"/>
  <c r="I194" i="1"/>
  <c r="J192" i="1"/>
  <c r="M192" i="1" s="1"/>
  <c r="G192" i="1"/>
  <c r="I192" i="1" s="1"/>
  <c r="N192" i="1" s="1"/>
  <c r="M190" i="1"/>
  <c r="J190" i="1"/>
  <c r="I190" i="1"/>
  <c r="F190" i="1"/>
  <c r="E190" i="1"/>
  <c r="M188" i="1"/>
  <c r="J188" i="1"/>
  <c r="I188" i="1"/>
  <c r="N188" i="1" s="1"/>
  <c r="F188" i="1"/>
  <c r="E188" i="1"/>
  <c r="M186" i="1"/>
  <c r="J186" i="1"/>
  <c r="I186" i="1"/>
  <c r="N186" i="1" s="1"/>
  <c r="M184" i="1"/>
  <c r="J184" i="1"/>
  <c r="I184" i="1"/>
  <c r="N184" i="1" s="1"/>
  <c r="F184" i="1"/>
  <c r="E184" i="1"/>
  <c r="M181" i="1"/>
  <c r="J181" i="1"/>
  <c r="I181" i="1"/>
  <c r="N181" i="1" s="1"/>
  <c r="H181" i="1"/>
  <c r="G181" i="1"/>
  <c r="M178" i="1"/>
  <c r="J178" i="1"/>
  <c r="I178" i="1"/>
  <c r="M177" i="1"/>
  <c r="J177" i="1"/>
  <c r="I177" i="1"/>
  <c r="N177" i="1" s="1"/>
  <c r="M174" i="1"/>
  <c r="J174" i="1"/>
  <c r="I174" i="1"/>
  <c r="N174" i="1" s="1"/>
  <c r="F174" i="1"/>
  <c r="E174" i="1"/>
  <c r="M173" i="1"/>
  <c r="J173" i="1"/>
  <c r="I173" i="1"/>
  <c r="N173" i="1" s="1"/>
  <c r="F173" i="1"/>
  <c r="E173" i="1"/>
  <c r="M172" i="1"/>
  <c r="J172" i="1"/>
  <c r="I172" i="1"/>
  <c r="F172" i="1"/>
  <c r="E172" i="1"/>
  <c r="M171" i="1"/>
  <c r="J171" i="1"/>
  <c r="H171" i="1"/>
  <c r="G171" i="1"/>
  <c r="I171" i="1" s="1"/>
  <c r="N171" i="1" s="1"/>
  <c r="M169" i="1"/>
  <c r="J169" i="1"/>
  <c r="G169" i="1"/>
  <c r="M167" i="1"/>
  <c r="J167" i="1"/>
  <c r="I167" i="1"/>
  <c r="N167" i="1" s="1"/>
  <c r="M166" i="1"/>
  <c r="J166" i="1"/>
  <c r="I166" i="1"/>
  <c r="F166" i="1"/>
  <c r="E166" i="1"/>
  <c r="M165" i="1"/>
  <c r="J165" i="1"/>
  <c r="I165" i="1"/>
  <c r="N165" i="1" s="1"/>
  <c r="H165" i="1"/>
  <c r="G165" i="1"/>
  <c r="F165" i="1"/>
  <c r="E165" i="1"/>
  <c r="M163" i="1"/>
  <c r="J163" i="1"/>
  <c r="I163" i="1"/>
  <c r="F163" i="1"/>
  <c r="E163" i="1"/>
  <c r="M162" i="1"/>
  <c r="J162" i="1"/>
  <c r="I162" i="1"/>
  <c r="N162" i="1" s="1"/>
  <c r="F162" i="1"/>
  <c r="E162" i="1"/>
  <c r="M161" i="1"/>
  <c r="J161" i="1"/>
  <c r="I161" i="1"/>
  <c r="N161" i="1" s="1"/>
  <c r="G161" i="1"/>
  <c r="F161" i="1"/>
  <c r="E161" i="1"/>
  <c r="N159" i="1"/>
  <c r="J159" i="1"/>
  <c r="M159" i="1" s="1"/>
  <c r="I159" i="1"/>
  <c r="J158" i="1"/>
  <c r="M158" i="1" s="1"/>
  <c r="N158" i="1" s="1"/>
  <c r="F158" i="1"/>
  <c r="I158" i="1" s="1"/>
  <c r="E158" i="1"/>
  <c r="J157" i="1"/>
  <c r="M157" i="1" s="1"/>
  <c r="G157" i="1"/>
  <c r="F157" i="1"/>
  <c r="I157" i="1" s="1"/>
  <c r="N157" i="1" s="1"/>
  <c r="E157" i="1"/>
  <c r="M155" i="1"/>
  <c r="J155" i="1"/>
  <c r="I155" i="1"/>
  <c r="M154" i="1"/>
  <c r="J154" i="1"/>
  <c r="I154" i="1"/>
  <c r="F154" i="1"/>
  <c r="E154" i="1"/>
  <c r="M153" i="1"/>
  <c r="J153" i="1"/>
  <c r="H153" i="1"/>
  <c r="G153" i="1"/>
  <c r="I153" i="1" s="1"/>
  <c r="N153" i="1" s="1"/>
  <c r="F153" i="1"/>
  <c r="E153" i="1"/>
  <c r="M151" i="1"/>
  <c r="J151" i="1"/>
  <c r="I151" i="1"/>
  <c r="M150" i="1"/>
  <c r="J150" i="1"/>
  <c r="I150" i="1"/>
  <c r="N150" i="1" s="1"/>
  <c r="F150" i="1"/>
  <c r="E150" i="1"/>
  <c r="M149" i="1"/>
  <c r="J149" i="1"/>
  <c r="H149" i="1"/>
  <c r="G149" i="1"/>
  <c r="I149" i="1" s="1"/>
  <c r="N149" i="1" s="1"/>
  <c r="F149" i="1"/>
  <c r="E149" i="1"/>
  <c r="M147" i="1"/>
  <c r="J147" i="1"/>
  <c r="I147" i="1"/>
  <c r="N147" i="1" s="1"/>
  <c r="M146" i="1"/>
  <c r="J146" i="1"/>
  <c r="I146" i="1"/>
  <c r="N146" i="1" s="1"/>
  <c r="F146" i="1"/>
  <c r="E146" i="1"/>
  <c r="M143" i="1"/>
  <c r="J143" i="1"/>
  <c r="I143" i="1"/>
  <c r="N143" i="1" s="1"/>
  <c r="G143" i="1"/>
  <c r="F143" i="1"/>
  <c r="E143" i="1"/>
  <c r="J142" i="1"/>
  <c r="M142" i="1" s="1"/>
  <c r="H142" i="1"/>
  <c r="F142" i="1"/>
  <c r="E142" i="1"/>
  <c r="J140" i="1"/>
  <c r="M140" i="1" s="1"/>
  <c r="F140" i="1"/>
  <c r="I140" i="1" s="1"/>
  <c r="N140" i="1" s="1"/>
  <c r="E140" i="1"/>
  <c r="J139" i="1"/>
  <c r="M139" i="1" s="1"/>
  <c r="F139" i="1"/>
  <c r="I139" i="1" s="1"/>
  <c r="N139" i="1" s="1"/>
  <c r="E139" i="1"/>
  <c r="J137" i="1"/>
  <c r="M137" i="1" s="1"/>
  <c r="F137" i="1"/>
  <c r="I137" i="1" s="1"/>
  <c r="N137" i="1" s="1"/>
  <c r="E137" i="1"/>
  <c r="J136" i="1"/>
  <c r="M136" i="1" s="1"/>
  <c r="F136" i="1"/>
  <c r="I136" i="1" s="1"/>
  <c r="N136" i="1" s="1"/>
  <c r="E136" i="1"/>
  <c r="J135" i="1"/>
  <c r="M135" i="1" s="1"/>
  <c r="G135" i="1"/>
  <c r="G128" i="1" s="1"/>
  <c r="F135" i="1"/>
  <c r="I135" i="1" s="1"/>
  <c r="N135" i="1" s="1"/>
  <c r="E135" i="1"/>
  <c r="M133" i="1"/>
  <c r="J133" i="1"/>
  <c r="I133" i="1"/>
  <c r="N133" i="1" s="1"/>
  <c r="F133" i="1"/>
  <c r="E133" i="1"/>
  <c r="M132" i="1"/>
  <c r="J132" i="1"/>
  <c r="I132" i="1"/>
  <c r="F132" i="1"/>
  <c r="E132" i="1"/>
  <c r="M130" i="1"/>
  <c r="J130" i="1"/>
  <c r="I130" i="1"/>
  <c r="F130" i="1"/>
  <c r="E130" i="1"/>
  <c r="M129" i="1"/>
  <c r="J129" i="1"/>
  <c r="I129" i="1"/>
  <c r="N129" i="1" s="1"/>
  <c r="G129" i="1"/>
  <c r="F129" i="1"/>
  <c r="E129" i="1"/>
  <c r="J128" i="1"/>
  <c r="M128" i="1" s="1"/>
  <c r="F128" i="1"/>
  <c r="E128" i="1"/>
  <c r="M126" i="1"/>
  <c r="J126" i="1"/>
  <c r="I126" i="1"/>
  <c r="F126" i="1"/>
  <c r="E126" i="1"/>
  <c r="M125" i="1"/>
  <c r="J125" i="1"/>
  <c r="I125" i="1"/>
  <c r="N125" i="1" s="1"/>
  <c r="F125" i="1"/>
  <c r="E125" i="1"/>
  <c r="M124" i="1"/>
  <c r="J124" i="1"/>
  <c r="I124" i="1"/>
  <c r="N124" i="1" s="1"/>
  <c r="F124" i="1"/>
  <c r="E124" i="1"/>
  <c r="M122" i="1"/>
  <c r="J122" i="1"/>
  <c r="I122" i="1"/>
  <c r="F122" i="1"/>
  <c r="E122" i="1"/>
  <c r="M121" i="1"/>
  <c r="J121" i="1"/>
  <c r="I121" i="1"/>
  <c r="F121" i="1"/>
  <c r="E121" i="1"/>
  <c r="M119" i="1"/>
  <c r="J119" i="1"/>
  <c r="I119" i="1"/>
  <c r="N119" i="1" s="1"/>
  <c r="F119" i="1"/>
  <c r="E119" i="1"/>
  <c r="M118" i="1"/>
  <c r="J118" i="1"/>
  <c r="I118" i="1"/>
  <c r="N118" i="1" s="1"/>
  <c r="F118" i="1"/>
  <c r="E118" i="1"/>
  <c r="M117" i="1"/>
  <c r="J117" i="1"/>
  <c r="I117" i="1"/>
  <c r="F117" i="1"/>
  <c r="E117" i="1"/>
  <c r="M116" i="1"/>
  <c r="J116" i="1"/>
  <c r="H116" i="1"/>
  <c r="G116" i="1"/>
  <c r="I116" i="1" s="1"/>
  <c r="N116" i="1" s="1"/>
  <c r="F116" i="1"/>
  <c r="E116" i="1"/>
  <c r="M113" i="1"/>
  <c r="J113" i="1"/>
  <c r="I113" i="1"/>
  <c r="F113" i="1"/>
  <c r="E113" i="1"/>
  <c r="M112" i="1"/>
  <c r="J112" i="1"/>
  <c r="I112" i="1"/>
  <c r="F112" i="1"/>
  <c r="E112" i="1"/>
  <c r="M111" i="1"/>
  <c r="J111" i="1"/>
  <c r="I111" i="1"/>
  <c r="N111" i="1" s="1"/>
  <c r="F111" i="1"/>
  <c r="E111" i="1"/>
  <c r="M110" i="1"/>
  <c r="J110" i="1"/>
  <c r="I110" i="1"/>
  <c r="N110" i="1" s="1"/>
  <c r="F110" i="1"/>
  <c r="E110" i="1"/>
  <c r="M109" i="1"/>
  <c r="J109" i="1"/>
  <c r="I109" i="1"/>
  <c r="F109" i="1"/>
  <c r="E109" i="1"/>
  <c r="M108" i="1"/>
  <c r="J108" i="1"/>
  <c r="I108" i="1"/>
  <c r="F108" i="1"/>
  <c r="E108" i="1"/>
  <c r="M107" i="1"/>
  <c r="J107" i="1"/>
  <c r="I107" i="1"/>
  <c r="N107" i="1" s="1"/>
  <c r="F107" i="1"/>
  <c r="E107" i="1"/>
  <c r="M106" i="1"/>
  <c r="J106" i="1"/>
  <c r="I106" i="1"/>
  <c r="N106" i="1" s="1"/>
  <c r="F106" i="1"/>
  <c r="E106" i="1"/>
  <c r="M105" i="1"/>
  <c r="J105" i="1"/>
  <c r="I105" i="1"/>
  <c r="F105" i="1"/>
  <c r="E105" i="1"/>
  <c r="M104" i="1"/>
  <c r="J104" i="1"/>
  <c r="G104" i="1"/>
  <c r="F104" i="1"/>
  <c r="I104" i="1" s="1"/>
  <c r="N104" i="1" s="1"/>
  <c r="E104" i="1"/>
  <c r="J99" i="1"/>
  <c r="M99" i="1" s="1"/>
  <c r="F99" i="1"/>
  <c r="I99" i="1" s="1"/>
  <c r="N99" i="1" s="1"/>
  <c r="E99" i="1"/>
  <c r="J98" i="1"/>
  <c r="M98" i="1" s="1"/>
  <c r="F98" i="1"/>
  <c r="I98" i="1" s="1"/>
  <c r="N98" i="1" s="1"/>
  <c r="E98" i="1"/>
  <c r="J97" i="1"/>
  <c r="M97" i="1" s="1"/>
  <c r="F97" i="1"/>
  <c r="I97" i="1" s="1"/>
  <c r="N97" i="1" s="1"/>
  <c r="E97" i="1"/>
  <c r="J96" i="1"/>
  <c r="M96" i="1" s="1"/>
  <c r="F96" i="1"/>
  <c r="I96" i="1" s="1"/>
  <c r="N96" i="1" s="1"/>
  <c r="E96" i="1"/>
  <c r="J95" i="1"/>
  <c r="M95" i="1" s="1"/>
  <c r="F95" i="1"/>
  <c r="I95" i="1" s="1"/>
  <c r="N95" i="1" s="1"/>
  <c r="E95" i="1"/>
  <c r="J94" i="1"/>
  <c r="M94" i="1" s="1"/>
  <c r="F94" i="1"/>
  <c r="I94" i="1" s="1"/>
  <c r="N94" i="1" s="1"/>
  <c r="E94" i="1"/>
  <c r="J93" i="1"/>
  <c r="M93" i="1" s="1"/>
  <c r="F93" i="1"/>
  <c r="I93" i="1" s="1"/>
  <c r="N93" i="1" s="1"/>
  <c r="E93" i="1"/>
  <c r="J92" i="1"/>
  <c r="M92" i="1" s="1"/>
  <c r="G92" i="1"/>
  <c r="G84" i="1" s="1"/>
  <c r="I84" i="1" s="1"/>
  <c r="N84" i="1" s="1"/>
  <c r="F92" i="1"/>
  <c r="E92" i="1"/>
  <c r="M88" i="1"/>
  <c r="J88" i="1"/>
  <c r="I88" i="1"/>
  <c r="F88" i="1"/>
  <c r="E88" i="1"/>
  <c r="M87" i="1"/>
  <c r="J87" i="1"/>
  <c r="I87" i="1"/>
  <c r="F87" i="1"/>
  <c r="E87" i="1"/>
  <c r="M85" i="1"/>
  <c r="J85" i="1"/>
  <c r="I85" i="1"/>
  <c r="N85" i="1" s="1"/>
  <c r="F85" i="1"/>
  <c r="E85" i="1"/>
  <c r="M84" i="1"/>
  <c r="J84" i="1"/>
  <c r="H84" i="1"/>
  <c r="F84" i="1"/>
  <c r="E84" i="1"/>
  <c r="M80" i="1"/>
  <c r="J80" i="1"/>
  <c r="I80" i="1"/>
  <c r="N80" i="1" s="1"/>
  <c r="F80" i="1"/>
  <c r="E80" i="1"/>
  <c r="L79" i="1"/>
  <c r="K79" i="1"/>
  <c r="K78" i="1" s="1"/>
  <c r="M78" i="1" s="1"/>
  <c r="J79" i="1"/>
  <c r="I79" i="1"/>
  <c r="F79" i="1"/>
  <c r="E79" i="1"/>
  <c r="L78" i="1"/>
  <c r="J78" i="1"/>
  <c r="I78" i="1"/>
  <c r="F78" i="1"/>
  <c r="E78" i="1"/>
  <c r="M76" i="1"/>
  <c r="J76" i="1"/>
  <c r="I76" i="1"/>
  <c r="F76" i="1"/>
  <c r="E76" i="1"/>
  <c r="M73" i="1"/>
  <c r="J73" i="1"/>
  <c r="F73" i="1"/>
  <c r="I73" i="1" s="1"/>
  <c r="N73" i="1" s="1"/>
  <c r="E73" i="1"/>
  <c r="J71" i="1"/>
  <c r="M71" i="1" s="1"/>
  <c r="F71" i="1"/>
  <c r="I71" i="1" s="1"/>
  <c r="N71" i="1" s="1"/>
  <c r="E71" i="1"/>
  <c r="J68" i="1"/>
  <c r="M68" i="1" s="1"/>
  <c r="F68" i="1"/>
  <c r="I68" i="1" s="1"/>
  <c r="N68" i="1" s="1"/>
  <c r="E68" i="1"/>
  <c r="L67" i="1"/>
  <c r="K67" i="1"/>
  <c r="J67" i="1"/>
  <c r="M67" i="1" s="1"/>
  <c r="H67" i="1"/>
  <c r="G67" i="1"/>
  <c r="F67" i="1"/>
  <c r="I67" i="1" s="1"/>
  <c r="E67" i="1"/>
  <c r="J65" i="1"/>
  <c r="M65" i="1" s="1"/>
  <c r="F65" i="1"/>
  <c r="I65" i="1" s="1"/>
  <c r="N65" i="1" s="1"/>
  <c r="E65" i="1"/>
  <c r="L64" i="1"/>
  <c r="K64" i="1"/>
  <c r="J64" i="1"/>
  <c r="M64" i="1" s="1"/>
  <c r="H64" i="1"/>
  <c r="H48" i="1" s="1"/>
  <c r="G64" i="1"/>
  <c r="F64" i="1"/>
  <c r="I64" i="1" s="1"/>
  <c r="E64" i="1"/>
  <c r="J62" i="1"/>
  <c r="M62" i="1" s="1"/>
  <c r="F62" i="1"/>
  <c r="I62" i="1" s="1"/>
  <c r="N62" i="1" s="1"/>
  <c r="E62" i="1"/>
  <c r="J61" i="1"/>
  <c r="M61" i="1" s="1"/>
  <c r="F61" i="1"/>
  <c r="I61" i="1" s="1"/>
  <c r="E61" i="1"/>
  <c r="J60" i="1"/>
  <c r="M60" i="1" s="1"/>
  <c r="F60" i="1"/>
  <c r="I60" i="1" s="1"/>
  <c r="N60" i="1" s="1"/>
  <c r="E60" i="1"/>
  <c r="J59" i="1"/>
  <c r="M59" i="1" s="1"/>
  <c r="F59" i="1"/>
  <c r="I59" i="1" s="1"/>
  <c r="N59" i="1" s="1"/>
  <c r="E59" i="1"/>
  <c r="J56" i="1"/>
  <c r="M56" i="1" s="1"/>
  <c r="F56" i="1"/>
  <c r="I56" i="1" s="1"/>
  <c r="N56" i="1" s="1"/>
  <c r="E56" i="1"/>
  <c r="L55" i="1"/>
  <c r="L48" i="1" s="1"/>
  <c r="K55" i="1"/>
  <c r="J55" i="1"/>
  <c r="M55" i="1" s="1"/>
  <c r="G55" i="1"/>
  <c r="I55" i="1" s="1"/>
  <c r="N55" i="1" s="1"/>
  <c r="F55" i="1"/>
  <c r="E55" i="1"/>
  <c r="M53" i="1"/>
  <c r="J53" i="1"/>
  <c r="I53" i="1"/>
  <c r="N53" i="1" s="1"/>
  <c r="M52" i="1"/>
  <c r="J52" i="1"/>
  <c r="I52" i="1"/>
  <c r="F52" i="1"/>
  <c r="E52" i="1"/>
  <c r="M49" i="1"/>
  <c r="J49" i="1"/>
  <c r="I49" i="1"/>
  <c r="N49" i="1" s="1"/>
  <c r="G49" i="1"/>
  <c r="F49" i="1"/>
  <c r="E49" i="1"/>
  <c r="K48" i="1"/>
  <c r="J48" i="1"/>
  <c r="F48" i="1"/>
  <c r="E48" i="1"/>
  <c r="J46" i="1"/>
  <c r="M46" i="1" s="1"/>
  <c r="F46" i="1"/>
  <c r="I46" i="1" s="1"/>
  <c r="E46" i="1"/>
  <c r="J45" i="1"/>
  <c r="M45" i="1" s="1"/>
  <c r="F45" i="1"/>
  <c r="I45" i="1" s="1"/>
  <c r="N45" i="1" s="1"/>
  <c r="E45" i="1"/>
  <c r="J44" i="1"/>
  <c r="M44" i="1" s="1"/>
  <c r="F44" i="1"/>
  <c r="I44" i="1" s="1"/>
  <c r="N44" i="1" s="1"/>
  <c r="E44" i="1"/>
  <c r="J42" i="1"/>
  <c r="M42" i="1" s="1"/>
  <c r="F42" i="1"/>
  <c r="I42" i="1" s="1"/>
  <c r="N42" i="1" s="1"/>
  <c r="E42" i="1"/>
  <c r="J40" i="1"/>
  <c r="M40" i="1" s="1"/>
  <c r="F40" i="1"/>
  <c r="I40" i="1" s="1"/>
  <c r="E40" i="1"/>
  <c r="J37" i="1"/>
  <c r="M37" i="1" s="1"/>
  <c r="F37" i="1"/>
  <c r="I37" i="1" s="1"/>
  <c r="N37" i="1" s="1"/>
  <c r="E37" i="1"/>
  <c r="L36" i="1"/>
  <c r="L35" i="1" s="1"/>
  <c r="K36" i="1"/>
  <c r="J36" i="1"/>
  <c r="M36" i="1" s="1"/>
  <c r="G36" i="1"/>
  <c r="I36" i="1" s="1"/>
  <c r="F36" i="1"/>
  <c r="E36" i="1"/>
  <c r="K35" i="1"/>
  <c r="J35" i="1"/>
  <c r="F35" i="1"/>
  <c r="E35" i="1"/>
  <c r="J33" i="1"/>
  <c r="M33" i="1" s="1"/>
  <c r="F33" i="1"/>
  <c r="I33" i="1" s="1"/>
  <c r="E33" i="1"/>
  <c r="J30" i="1"/>
  <c r="M30" i="1" s="1"/>
  <c r="G30" i="1"/>
  <c r="F30" i="1"/>
  <c r="I30" i="1" s="1"/>
  <c r="E30" i="1"/>
  <c r="M29" i="1"/>
  <c r="J29" i="1"/>
  <c r="I29" i="1"/>
  <c r="N29" i="1" s="1"/>
  <c r="H29" i="1"/>
  <c r="G29" i="1"/>
  <c r="F29" i="1"/>
  <c r="E29" i="1"/>
  <c r="M27" i="1"/>
  <c r="J27" i="1"/>
  <c r="I27" i="1"/>
  <c r="N27" i="1" s="1"/>
  <c r="M24" i="1"/>
  <c r="J24" i="1"/>
  <c r="I24" i="1"/>
  <c r="N24" i="1" s="1"/>
  <c r="H24" i="1"/>
  <c r="G24" i="1"/>
  <c r="M23" i="1"/>
  <c r="N23" i="1" s="1"/>
  <c r="M22" i="1"/>
  <c r="M253" i="1" s="1"/>
  <c r="J22" i="1"/>
  <c r="I22" i="1"/>
  <c r="N22" i="1" s="1"/>
  <c r="F22" i="1"/>
  <c r="E22" i="1"/>
  <c r="M21" i="1"/>
  <c r="L21" i="1"/>
  <c r="K21" i="1"/>
  <c r="J21" i="1"/>
  <c r="I21" i="1"/>
  <c r="N21" i="1" s="1"/>
  <c r="H21" i="1"/>
  <c r="G21" i="1"/>
  <c r="F21" i="1"/>
  <c r="E21" i="1"/>
  <c r="M19" i="1"/>
  <c r="J19" i="1"/>
  <c r="I19" i="1"/>
  <c r="I251" i="1" s="1"/>
  <c r="F19" i="1"/>
  <c r="E19" i="1"/>
  <c r="M18" i="1"/>
  <c r="J18" i="1"/>
  <c r="I18" i="1"/>
  <c r="N18" i="1" s="1"/>
  <c r="F18" i="1"/>
  <c r="E18" i="1"/>
  <c r="M17" i="1"/>
  <c r="J17" i="1"/>
  <c r="I17" i="1"/>
  <c r="N17" i="1" s="1"/>
  <c r="F17" i="1"/>
  <c r="E17" i="1"/>
  <c r="M14" i="1"/>
  <c r="L14" i="1"/>
  <c r="J14" i="1"/>
  <c r="G14" i="1"/>
  <c r="I14" i="1" s="1"/>
  <c r="N14" i="1" s="1"/>
  <c r="F14" i="1"/>
  <c r="E14" i="1"/>
  <c r="M13" i="1"/>
  <c r="L13" i="1"/>
  <c r="K13" i="1"/>
  <c r="J13" i="1"/>
  <c r="H13" i="1"/>
  <c r="F13" i="1"/>
  <c r="E13" i="1"/>
  <c r="N64" i="1" l="1"/>
  <c r="N234" i="1"/>
  <c r="M35" i="1"/>
  <c r="L250" i="1"/>
  <c r="I169" i="1"/>
  <c r="N169" i="1" s="1"/>
  <c r="N30" i="1"/>
  <c r="N33" i="1"/>
  <c r="N36" i="1"/>
  <c r="N40" i="1"/>
  <c r="N46" i="1"/>
  <c r="M48" i="1"/>
  <c r="N61" i="1"/>
  <c r="H250" i="1"/>
  <c r="N67" i="1"/>
  <c r="G13" i="1"/>
  <c r="K250" i="1"/>
  <c r="M251" i="1"/>
  <c r="N251" i="1" s="1"/>
  <c r="I252" i="1"/>
  <c r="N252" i="1" s="1"/>
  <c r="N76" i="1"/>
  <c r="M79" i="1"/>
  <c r="N79" i="1" s="1"/>
  <c r="N87" i="1"/>
  <c r="N108" i="1"/>
  <c r="N112" i="1"/>
  <c r="N121" i="1"/>
  <c r="N126" i="1"/>
  <c r="I128" i="1"/>
  <c r="N128" i="1" s="1"/>
  <c r="N130" i="1"/>
  <c r="N155" i="1"/>
  <c r="N163" i="1"/>
  <c r="N166" i="1"/>
  <c r="N190" i="1"/>
  <c r="I204" i="1"/>
  <c r="N204" i="1" s="1"/>
  <c r="I214" i="1"/>
  <c r="N214" i="1" s="1"/>
  <c r="N215" i="1"/>
  <c r="N220" i="1"/>
  <c r="G218" i="1"/>
  <c r="I218" i="1" s="1"/>
  <c r="N218" i="1" s="1"/>
  <c r="N238" i="1"/>
  <c r="N241" i="1"/>
  <c r="M246" i="1"/>
  <c r="N19" i="1"/>
  <c r="G35" i="1"/>
  <c r="I35" i="1" s="1"/>
  <c r="N78" i="1"/>
  <c r="N88" i="1"/>
  <c r="I92" i="1"/>
  <c r="N92" i="1" s="1"/>
  <c r="N105" i="1"/>
  <c r="N109" i="1"/>
  <c r="N113" i="1"/>
  <c r="N117" i="1"/>
  <c r="N122" i="1"/>
  <c r="N132" i="1"/>
  <c r="N151" i="1"/>
  <c r="N154" i="1"/>
  <c r="N172" i="1"/>
  <c r="N178" i="1"/>
  <c r="N222" i="1"/>
  <c r="N226" i="1"/>
  <c r="I228" i="1"/>
  <c r="N228" i="1" s="1"/>
  <c r="M234" i="1"/>
  <c r="G233" i="1"/>
  <c r="I243" i="1"/>
  <c r="N243" i="1" s="1"/>
  <c r="I246" i="1"/>
  <c r="I255" i="1"/>
  <c r="N255" i="1" s="1"/>
  <c r="I213" i="1"/>
  <c r="N213" i="1" s="1"/>
  <c r="I233" i="1"/>
  <c r="N233" i="1" s="1"/>
  <c r="M254" i="1"/>
  <c r="N254" i="1" s="1"/>
  <c r="G48" i="1"/>
  <c r="I48" i="1" s="1"/>
  <c r="N48" i="1" s="1"/>
  <c r="N52" i="1"/>
  <c r="I142" i="1"/>
  <c r="N142" i="1" s="1"/>
  <c r="G142" i="1"/>
  <c r="H169" i="1"/>
  <c r="M250" i="1"/>
  <c r="I253" i="1"/>
  <c r="N253" i="1" s="1"/>
  <c r="G250" i="1" l="1"/>
  <c r="I250" i="1" s="1"/>
  <c r="N250" i="1" s="1"/>
  <c r="I13" i="1"/>
  <c r="N13" i="1" s="1"/>
  <c r="N246" i="1"/>
  <c r="N35" i="1"/>
</calcChain>
</file>

<file path=xl/sharedStrings.xml><?xml version="1.0" encoding="utf-8"?>
<sst xmlns="http://schemas.openxmlformats.org/spreadsheetml/2006/main" count="298" uniqueCount="195">
  <si>
    <t xml:space="preserve">Załącznik nr 1 do </t>
  </si>
  <si>
    <t>z dnia  03.12.2012r.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</si>
  <si>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</si>
  <si>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</si>
  <si>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</si>
  <si>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</si>
  <si>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</si>
  <si>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</si>
  <si>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</si>
  <si>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</si>
  <si>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</si>
  <si>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</si>
  <si>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</si>
  <si>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</si>
  <si>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</si>
  <si>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</si>
  <si>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</si>
  <si>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</si>
  <si>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</si>
  <si>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</si>
  <si>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</si>
  <si>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</si>
  <si>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</si>
  <si>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</si>
  <si>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</si>
  <si>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</si>
  <si>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</si>
  <si>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</si>
  <si>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</si>
  <si>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</si>
  <si>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</si>
  <si>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</si>
  <si>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</si>
  <si>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</si>
  <si>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</si>
  <si>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</si>
  <si>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</si>
  <si>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</si>
  <si>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</si>
  <si>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</si>
  <si>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</si>
  <si>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</si>
  <si>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</si>
  <si>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</si>
  <si>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</si>
  <si>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</si>
  <si>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</si>
  <si>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</si>
  <si>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</si>
  <si>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</si>
  <si>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</si>
  <si>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</si>
  <si>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</si>
  <si>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</si>
  <si>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</si>
  <si>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</si>
  <si>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</si>
  <si>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</si>
  <si>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</si>
  <si>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</si>
  <si>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Dochody jednostek samorządu terytorialnego związane z realizacją zadań z zakresu administracji rzadowej oraz innych zadań zleconych ustawami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</si>
  <si>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</si>
  <si>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</si>
  <si>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</si>
  <si>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</si>
  <si>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</si>
  <si>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Promocja jednostek samorządu terytorialnego </t>
  </si>
  <si>
    <t>.0840</t>
  </si>
  <si>
    <t>Wpływy ze sprzedaży wyrobów</t>
  </si>
  <si>
    <t>O970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</si>
  <si>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</si>
  <si>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</si>
  <si>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</si>
  <si>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</si>
  <si>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</si>
  <si>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</si>
  <si>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</si>
  <si>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</si>
  <si>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</si>
  <si>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</si>
  <si>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</si>
  <si>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</si>
  <si>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</si>
  <si>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</si>
  <si>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</si>
  <si>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</si>
  <si>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</si>
  <si>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</si>
  <si>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</si>
  <si>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</si>
  <si>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</si>
  <si>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</si>
  <si>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</si>
  <si>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</si>
  <si>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</si>
  <si>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</si>
  <si>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</si>
  <si>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</si>
  <si>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</si>
  <si>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</si>
  <si>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</si>
  <si>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</si>
  <si>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</si>
  <si>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</si>
  <si>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</si>
  <si>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</si>
  <si>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</si>
  <si>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</si>
  <si>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</si>
  <si>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</si>
  <si>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</si>
  <si>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</si>
  <si>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</si>
  <si>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</si>
  <si>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</si>
  <si>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</si>
  <si>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</si>
  <si>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</si>
  <si>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</si>
  <si>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</si>
  <si>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</si>
  <si>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</si>
  <si>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</si>
  <si>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</si>
  <si>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</si>
  <si>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</si>
  <si>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</si>
  <si>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</si>
  <si>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</si>
  <si>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</si>
  <si>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</si>
  <si>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</si>
  <si>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</si>
  <si>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</si>
  <si>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</si>
  <si>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</si>
  <si>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</si>
  <si>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</si>
  <si>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</si>
  <si>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</si>
  <si>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</si>
  <si>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</si>
  <si>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</si>
  <si>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</si>
  <si>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</si>
  <si>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</si>
  <si>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</si>
  <si>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</si>
  <si>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</si>
  <si>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</si>
  <si>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</si>
  <si>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</si>
  <si>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</si>
  <si>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</si>
  <si>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</si>
  <si>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</si>
  <si>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</si>
  <si>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</si>
  <si>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</si>
  <si>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</si>
  <si>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</si>
  <si>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</si>
  <si>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</si>
  <si>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</si>
  <si>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</si>
  <si>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</si>
  <si>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</si>
  <si>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</si>
  <si>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</si>
  <si>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</si>
  <si>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</si>
  <si>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</si>
  <si>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</si>
  <si>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</si>
  <si>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</si>
  <si>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</si>
  <si>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</si>
  <si>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</si>
  <si>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</si>
  <si>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</si>
  <si>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</si>
  <si>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KULTURA  I  OCHRONA   DZIEDZICTWA  NARODOWEGO</t>
  </si>
  <si>
    <t>Domy i ośrodki  kultury,  świetlice  i  kluby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</si>
  <si>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</si>
  <si>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</si>
  <si>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</si>
  <si>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</si>
  <si>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</si>
  <si>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</si>
  <si>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</si>
  <si>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Uchwały Nr XXII/168/2012 Rady Gminy Zaniemyśl</t>
  </si>
  <si>
    <t>Skarbnik Gminy</t>
  </si>
  <si>
    <t>( - ) mgr Agnieszka Scheffler</t>
  </si>
  <si>
    <t>Przewodnicząca Rady Gminy</t>
  </si>
  <si>
    <t xml:space="preserve">     ( - ) Alina Frąckowiak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</si>
</sst>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CCFFCC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22"/>
        <bgColor indexed="31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3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3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4" borderId="14" xfId="0" applyFont="1" applyFill="1" applyBorder="1" applyAlignment="1">
      <alignment horizontal="center"/>
    </xf>
    <xf numFmtId="0" fontId="2" fillId="4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3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2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4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3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2" borderId="18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8" fillId="2" borderId="18" xfId="0" applyFont="1" applyFill="1" applyBorder="1"/>
    <xf numFmtId="4" fontId="6" fillId="2" borderId="15" xfId="0" applyNumberFormat="1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2" fillId="0" borderId="10" xfId="0" applyNumberFormat="1" applyFont="1" applyBorder="1"/>
    <xf numFmtId="4" fontId="6" fillId="0" borderId="10" xfId="0" applyNumberFormat="1" applyFont="1" applyBorder="1"/>
    <xf numFmtId="0" fontId="8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5" borderId="12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4" fontId="6" fillId="6" borderId="1" xfId="0" applyNumberFormat="1" applyFont="1" applyFill="1" applyBorder="1"/>
    <xf numFmtId="4" fontId="6" fillId="7" borderId="1" xfId="0" applyNumberFormat="1" applyFont="1" applyFill="1" applyBorder="1"/>
    <xf numFmtId="0" fontId="3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4" fontId="2" fillId="7" borderId="1" xfId="0" applyNumberFormat="1" applyFont="1" applyFill="1" applyBorder="1"/>
    <xf numFmtId="0" fontId="2" fillId="5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2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5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1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left" wrapText="1"/>
    </xf>
    <xf numFmtId="4" fontId="6" fillId="0" borderId="11" xfId="0" applyNumberFormat="1" applyFont="1" applyFill="1" applyBorder="1"/>
    <xf numFmtId="4" fontId="2" fillId="0" borderId="11" xfId="0" applyNumberFormat="1" applyFont="1" applyFill="1" applyBorder="1"/>
    <xf numFmtId="0" fontId="11" fillId="0" borderId="12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left" wrapText="1"/>
    </xf>
    <xf numFmtId="4" fontId="6" fillId="0" borderId="12" xfId="0" applyNumberFormat="1" applyFont="1" applyFill="1" applyBorder="1"/>
    <xf numFmtId="4" fontId="2" fillId="0" borderId="12" xfId="0" applyNumberFormat="1" applyFont="1" applyFill="1" applyBorder="1"/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5" xfId="0" applyFont="1" applyBorder="1"/>
    <xf numFmtId="0" fontId="11" fillId="0" borderId="12" xfId="0" applyFont="1" applyBorder="1" applyAlignment="1">
      <alignment horizontal="center"/>
    </xf>
    <xf numFmtId="0" fontId="2" fillId="4" borderId="2" xfId="0" applyFont="1" applyFill="1" applyBorder="1"/>
    <xf numFmtId="0" fontId="8" fillId="2" borderId="1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7" fillId="2" borderId="12" xfId="0" applyFont="1" applyFill="1" applyBorder="1"/>
    <xf numFmtId="4" fontId="2" fillId="2" borderId="1" xfId="0" applyNumberFormat="1" applyFont="1" applyFill="1" applyBorder="1"/>
    <xf numFmtId="0" fontId="11" fillId="2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7" fillId="2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7" xfId="0" applyFont="1" applyFill="1" applyBorder="1" applyAlignment="1">
      <alignment horizontal="center"/>
    </xf>
    <xf numFmtId="0" fontId="7" fillId="5" borderId="26" xfId="0" applyFont="1" applyFill="1" applyBorder="1"/>
    <xf numFmtId="0" fontId="11" fillId="0" borderId="10" xfId="0" applyFont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4" fontId="2" fillId="3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8" fillId="2" borderId="28" xfId="0" applyFont="1" applyFill="1" applyBorder="1" applyAlignment="1">
      <alignment horizontal="center"/>
    </xf>
    <xf numFmtId="0" fontId="7" fillId="2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5" borderId="17" xfId="0" applyFont="1" applyFill="1" applyBorder="1" applyAlignment="1">
      <alignment horizontal="center"/>
    </xf>
    <xf numFmtId="0" fontId="7" fillId="5" borderId="24" xfId="0" applyFont="1" applyFill="1" applyBorder="1" applyAlignment="1">
      <alignment horizontal="center"/>
    </xf>
    <xf numFmtId="0" fontId="7" fillId="5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6" borderId="1" xfId="0" applyNumberFormat="1" applyFont="1" applyFill="1" applyBorder="1"/>
    <xf numFmtId="0" fontId="2" fillId="0" borderId="28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8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8" borderId="1" xfId="0" applyNumberFormat="1" applyFont="1" applyFill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6" borderId="1" xfId="0" applyNumberFormat="1" applyFont="1" applyFill="1" applyBorder="1"/>
    <xf numFmtId="0" fontId="8" fillId="7" borderId="8" xfId="0" applyFont="1" applyFill="1" applyBorder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8" fillId="7" borderId="29" xfId="0" applyFont="1" applyFill="1" applyBorder="1" applyAlignment="1">
      <alignment horizontal="center"/>
    </xf>
    <xf numFmtId="0" fontId="6" fillId="0" borderId="11" xfId="0" applyFont="1" applyBorder="1"/>
    <xf numFmtId="0" fontId="8" fillId="7" borderId="12" xfId="0" applyFont="1" applyFill="1" applyBorder="1" applyAlignment="1">
      <alignment horizontal="center"/>
    </xf>
    <xf numFmtId="0" fontId="7" fillId="7" borderId="12" xfId="0" applyFont="1" applyFill="1" applyBorder="1" applyAlignment="1">
      <alignment horizontal="center"/>
    </xf>
    <xf numFmtId="0" fontId="8" fillId="7" borderId="12" xfId="0" applyFont="1" applyFill="1" applyBorder="1"/>
    <xf numFmtId="0" fontId="7" fillId="5" borderId="23" xfId="0" applyFont="1" applyFill="1" applyBorder="1" applyAlignment="1">
      <alignment horizontal="center"/>
    </xf>
    <xf numFmtId="0" fontId="7" fillId="5" borderId="7" xfId="0" applyFont="1" applyFill="1" applyBorder="1"/>
    <xf numFmtId="0" fontId="2" fillId="5" borderId="12" xfId="0" quotePrefix="1" applyFont="1" applyFill="1" applyBorder="1" applyAlignment="1">
      <alignment horizontal="left"/>
    </xf>
    <xf numFmtId="0" fontId="2" fillId="5" borderId="24" xfId="0" applyFont="1" applyFill="1" applyBorder="1" applyAlignment="1">
      <alignment horizontal="center"/>
    </xf>
    <xf numFmtId="0" fontId="7" fillId="5" borderId="17" xfId="0" quotePrefix="1" applyFont="1" applyFill="1" applyBorder="1" applyAlignment="1">
      <alignment horizontal="left" wrapText="1"/>
    </xf>
    <xf numFmtId="0" fontId="2" fillId="5" borderId="10" xfId="0" applyFont="1" applyFill="1" applyBorder="1"/>
    <xf numFmtId="0" fontId="2" fillId="3" borderId="1" xfId="0" applyFont="1" applyFill="1" applyBorder="1" applyAlignment="1">
      <alignment horizontal="center"/>
    </xf>
    <xf numFmtId="0" fontId="8" fillId="3" borderId="1" xfId="0" applyFont="1" applyFill="1" applyBorder="1"/>
    <xf numFmtId="4" fontId="7" fillId="3" borderId="1" xfId="0" applyNumberFormat="1" applyFont="1" applyFill="1" applyBorder="1"/>
    <xf numFmtId="0" fontId="7" fillId="0" borderId="1" xfId="0" applyFont="1" applyBorder="1"/>
    <xf numFmtId="0" fontId="3" fillId="5" borderId="26" xfId="0" applyFont="1" applyFill="1" applyBorder="1" applyAlignment="1">
      <alignment horizontal="center"/>
    </xf>
    <xf numFmtId="1" fontId="3" fillId="5" borderId="32" xfId="0" applyNumberFormat="1" applyFont="1" applyFill="1" applyBorder="1" applyAlignment="1">
      <alignment horizontal="center"/>
    </xf>
    <xf numFmtId="0" fontId="7" fillId="5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7" borderId="0" xfId="0" applyFont="1" applyFill="1" applyBorder="1"/>
    <xf numFmtId="0" fontId="8" fillId="0" borderId="0" xfId="0" applyFont="1" applyBorder="1" applyAlignment="1">
      <alignment horizontal="center"/>
    </xf>
    <xf numFmtId="0" fontId="8" fillId="7" borderId="0" xfId="0" applyFont="1" applyFill="1" applyBorder="1"/>
    <xf numFmtId="0" fontId="8" fillId="0" borderId="0" xfId="0" applyFont="1" applyFill="1"/>
    <xf numFmtId="0" fontId="8" fillId="0" borderId="0" xfId="0" applyFont="1"/>
    <xf numFmtId="0" fontId="8" fillId="0" borderId="0" xfId="0" applyFont="1" applyBorder="1" applyAlignment="1">
      <alignment horizontal="left"/>
    </xf>
    <xf numFmtId="0" fontId="8" fillId="4" borderId="0" xfId="0" applyFont="1" applyFill="1" applyBorder="1" applyAlignment="1">
      <alignment horizontal="left"/>
    </xf>
    <xf numFmtId="0" fontId="8" fillId="8" borderId="0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8" fillId="7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0" borderId="0" xfId="0" applyFont="1" applyBorder="1" applyAlignment="1">
      <alignment horizontal="center"/>
    </xf>
    <xf numFmtId="0" fontId="7" fillId="7" borderId="0" xfId="0" applyFont="1" applyFill="1" applyBorder="1"/>
    <xf numFmtId="0" fontId="6" fillId="0" borderId="0" xfId="0" applyFont="1" applyBorder="1" applyAlignment="1">
      <alignment horizontal="center"/>
    </xf>
    <xf numFmtId="0" fontId="6" fillId="7" borderId="0" xfId="0" applyFont="1" applyFill="1" applyBorder="1"/>
    <xf numFmtId="0" fontId="2" fillId="7" borderId="0" xfId="0" applyFont="1" applyFill="1" applyBorder="1" applyAlignment="1">
      <alignment horizontal="left"/>
    </xf>
    <xf numFmtId="0" fontId="11" fillId="7" borderId="0" xfId="0" applyFont="1" applyFill="1" applyBorder="1" applyAlignment="1">
      <alignment horizontal="center"/>
    </xf>
    <xf numFmtId="0" fontId="7" fillId="7" borderId="0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6" fillId="7" borderId="0" xfId="0" applyFont="1" applyFill="1" applyBorder="1" applyAlignment="1">
      <alignment horizontal="center"/>
    </xf>
    <xf numFmtId="0" fontId="2" fillId="7" borderId="0" xfId="0" quotePrefix="1" applyFont="1" applyFill="1" applyBorder="1" applyAlignment="1">
      <alignment horizontal="left" wrapText="1"/>
    </xf>
    <xf numFmtId="0" fontId="8" fillId="6" borderId="0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0" fontId="7" fillId="6" borderId="0" xfId="0" applyFont="1" applyFill="1" applyBorder="1"/>
    <xf numFmtId="0" fontId="3" fillId="7" borderId="0" xfId="0" applyFont="1" applyFill="1" applyBorder="1" applyAlignment="1">
      <alignment horizontal="center"/>
    </xf>
    <xf numFmtId="0" fontId="2" fillId="8" borderId="0" xfId="0" applyFont="1" applyFill="1" applyBorder="1"/>
    <xf numFmtId="0" fontId="2" fillId="7" borderId="0" xfId="0" quotePrefix="1" applyFont="1" applyFill="1" applyBorder="1" applyAlignment="1">
      <alignment horizontal="left"/>
    </xf>
    <xf numFmtId="0" fontId="8" fillId="6" borderId="0" xfId="0" applyFont="1" applyFill="1" applyBorder="1"/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8" borderId="0" xfId="0" applyFont="1" applyFill="1" applyBorder="1" applyAlignment="1">
      <alignment horizontal="left"/>
    </xf>
    <xf numFmtId="0" fontId="2" fillId="8" borderId="0" xfId="0" quotePrefix="1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justify" wrapText="1"/>
    </xf>
    <xf numFmtId="0" fontId="6" fillId="4" borderId="0" xfId="0" applyFont="1" applyFill="1" applyBorder="1" applyAlignment="1">
      <alignment horizontal="center"/>
    </xf>
    <xf numFmtId="0" fontId="6" fillId="8" borderId="0" xfId="0" applyFont="1" applyFill="1" applyBorder="1"/>
    <xf numFmtId="0" fontId="2" fillId="7" borderId="0" xfId="0" applyFont="1" applyFill="1" applyBorder="1" applyAlignment="1">
      <alignment horizontal="left" wrapText="1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0" fontId="7" fillId="7" borderId="0" xfId="0" applyFont="1" applyFill="1" applyBorder="1" applyAlignment="1">
      <alignment wrapText="1"/>
    </xf>
    <xf numFmtId="0" fontId="3" fillId="7" borderId="0" xfId="0" applyFont="1" applyFill="1" applyBorder="1" applyAlignment="1">
      <alignment wrapText="1"/>
    </xf>
    <xf numFmtId="9" fontId="2" fillId="7" borderId="0" xfId="0" applyNumberFormat="1" applyFont="1" applyFill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30.10.2012r/dochody-30.10.2012r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chody-03.12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.10.2012r."/>
      <sheetName val="Arkusz2"/>
      <sheetName val="Arkusz1"/>
    </sheetNames>
    <sheetDataSet>
      <sheetData sheetId="0">
        <row r="13">
          <cell r="N13">
            <v>1711471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3"/>
      <sheetName val="Arkusz2"/>
      <sheetName val="Arkusz1"/>
    </sheetNames>
    <sheetDataSet>
      <sheetData sheetId="0"/>
      <sheetData sheetId="1">
        <row r="13">
          <cell r="I13">
            <v>453233</v>
          </cell>
          <cell r="M13">
            <v>1085570</v>
          </cell>
        </row>
        <row r="14">
          <cell r="I14">
            <v>244800</v>
          </cell>
          <cell r="M14">
            <v>885570</v>
          </cell>
          <cell r="N14">
            <v>1130370</v>
          </cell>
        </row>
        <row r="17">
          <cell r="I17">
            <v>4800</v>
          </cell>
          <cell r="M17">
            <v>0</v>
          </cell>
          <cell r="N17">
            <v>4800</v>
          </cell>
        </row>
        <row r="18">
          <cell r="I18">
            <v>240000</v>
          </cell>
          <cell r="M18">
            <v>0</v>
          </cell>
          <cell r="N18">
            <v>240000</v>
          </cell>
        </row>
        <row r="19">
          <cell r="I19">
            <v>0</v>
          </cell>
          <cell r="M19">
            <v>885570</v>
          </cell>
          <cell r="N19">
            <v>885570</v>
          </cell>
        </row>
        <row r="21">
          <cell r="I21">
            <v>0</v>
          </cell>
          <cell r="M21">
            <v>200000</v>
          </cell>
          <cell r="N21">
            <v>200000</v>
          </cell>
        </row>
        <row r="22">
          <cell r="I22">
            <v>0</v>
          </cell>
          <cell r="M22">
            <v>200000</v>
          </cell>
          <cell r="N22">
            <v>200000</v>
          </cell>
        </row>
        <row r="24">
          <cell r="M24">
            <v>0</v>
          </cell>
        </row>
        <row r="27">
          <cell r="M27">
            <v>0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2000</v>
          </cell>
          <cell r="M30">
            <v>0</v>
          </cell>
          <cell r="N30">
            <v>2000</v>
          </cell>
        </row>
        <row r="33">
          <cell r="I33">
            <v>2000</v>
          </cell>
          <cell r="M33">
            <v>0</v>
          </cell>
          <cell r="N33">
            <v>2000</v>
          </cell>
        </row>
        <row r="35">
          <cell r="I35">
            <v>107591.37999999999</v>
          </cell>
          <cell r="M35">
            <v>310454.57</v>
          </cell>
          <cell r="N35">
            <v>418045.95</v>
          </cell>
        </row>
        <row r="36">
          <cell r="I36">
            <v>107591.37999999999</v>
          </cell>
          <cell r="M36">
            <v>310454.57</v>
          </cell>
          <cell r="N36">
            <v>418045.95</v>
          </cell>
        </row>
        <row r="37">
          <cell r="I37">
            <v>47370</v>
          </cell>
          <cell r="M37">
            <v>0</v>
          </cell>
          <cell r="N37">
            <v>47370</v>
          </cell>
        </row>
        <row r="40">
          <cell r="I40">
            <v>57571.46</v>
          </cell>
          <cell r="M40">
            <v>0</v>
          </cell>
          <cell r="N40">
            <v>57571.46</v>
          </cell>
        </row>
        <row r="42">
          <cell r="I42">
            <v>0</v>
          </cell>
          <cell r="M42">
            <v>10454.570000000002</v>
          </cell>
          <cell r="N42">
            <v>10454.570000000002</v>
          </cell>
        </row>
        <row r="44">
          <cell r="I44">
            <v>0</v>
          </cell>
          <cell r="M44">
            <v>300000</v>
          </cell>
          <cell r="N44">
            <v>300000</v>
          </cell>
        </row>
        <row r="45">
          <cell r="I45">
            <v>1999.92</v>
          </cell>
          <cell r="M45">
            <v>0</v>
          </cell>
          <cell r="N45">
            <v>1999.92</v>
          </cell>
        </row>
        <row r="46">
          <cell r="I46">
            <v>650</v>
          </cell>
          <cell r="M46">
            <v>0</v>
          </cell>
          <cell r="N46">
            <v>650</v>
          </cell>
        </row>
        <row r="48">
          <cell r="I48">
            <v>82754.720000000001</v>
          </cell>
          <cell r="M48">
            <v>44799.12</v>
          </cell>
          <cell r="N48">
            <v>127553.84</v>
          </cell>
        </row>
        <row r="49">
          <cell r="I49">
            <v>54800</v>
          </cell>
          <cell r="M49">
            <v>0</v>
          </cell>
          <cell r="N49">
            <v>54800</v>
          </cell>
        </row>
        <row r="52">
          <cell r="I52">
            <v>54800</v>
          </cell>
          <cell r="M52">
            <v>0</v>
          </cell>
          <cell r="N52">
            <v>54800</v>
          </cell>
        </row>
        <row r="54">
          <cell r="I54">
            <v>22554.720000000001</v>
          </cell>
          <cell r="M54">
            <v>44799.12</v>
          </cell>
          <cell r="N54">
            <v>67353.84</v>
          </cell>
        </row>
        <row r="55">
          <cell r="I55">
            <v>3300</v>
          </cell>
          <cell r="M55">
            <v>0</v>
          </cell>
          <cell r="N55">
            <v>3300</v>
          </cell>
        </row>
        <row r="58">
          <cell r="I58">
            <v>15654.72</v>
          </cell>
          <cell r="M58">
            <v>0</v>
          </cell>
          <cell r="N58">
            <v>15654.72</v>
          </cell>
        </row>
        <row r="59">
          <cell r="I59">
            <v>0</v>
          </cell>
          <cell r="M59">
            <v>1300</v>
          </cell>
          <cell r="N59">
            <v>1300</v>
          </cell>
        </row>
        <row r="60">
          <cell r="I60">
            <v>3600</v>
          </cell>
          <cell r="M60">
            <v>0</v>
          </cell>
          <cell r="N60">
            <v>3600</v>
          </cell>
        </row>
        <row r="61">
          <cell r="I61">
            <v>0</v>
          </cell>
          <cell r="M61">
            <v>43499.12</v>
          </cell>
          <cell r="N61">
            <v>43499.12</v>
          </cell>
        </row>
        <row r="63">
          <cell r="I63">
            <v>500</v>
          </cell>
          <cell r="M63">
            <v>0</v>
          </cell>
          <cell r="N63">
            <v>500</v>
          </cell>
        </row>
        <row r="64">
          <cell r="I64">
            <v>500</v>
          </cell>
          <cell r="M64">
            <v>0</v>
          </cell>
          <cell r="N64">
            <v>500</v>
          </cell>
        </row>
        <row r="66">
          <cell r="I66">
            <v>4900</v>
          </cell>
          <cell r="M66">
            <v>0</v>
          </cell>
          <cell r="N66">
            <v>4900</v>
          </cell>
        </row>
        <row r="67">
          <cell r="I67">
            <v>4900</v>
          </cell>
          <cell r="M67">
            <v>0</v>
          </cell>
          <cell r="N67">
            <v>4900</v>
          </cell>
        </row>
        <row r="70">
          <cell r="I70">
            <v>1100</v>
          </cell>
          <cell r="M70">
            <v>0</v>
          </cell>
          <cell r="N70">
            <v>1100</v>
          </cell>
        </row>
        <row r="72">
          <cell r="I72">
            <v>1100</v>
          </cell>
          <cell r="M72">
            <v>0</v>
          </cell>
          <cell r="N72">
            <v>1100</v>
          </cell>
        </row>
        <row r="75">
          <cell r="I75">
            <v>1100</v>
          </cell>
          <cell r="M75">
            <v>0</v>
          </cell>
          <cell r="N75">
            <v>1100</v>
          </cell>
        </row>
        <row r="77">
          <cell r="I77">
            <v>0</v>
          </cell>
          <cell r="M77">
            <v>29234.77</v>
          </cell>
          <cell r="N77">
            <v>29234.77</v>
          </cell>
        </row>
        <row r="78">
          <cell r="I78">
            <v>0</v>
          </cell>
          <cell r="M78">
            <v>29234.77</v>
          </cell>
          <cell r="N78">
            <v>29234.77</v>
          </cell>
        </row>
        <row r="79">
          <cell r="I79">
            <v>0</v>
          </cell>
          <cell r="M79">
            <v>29234.77</v>
          </cell>
          <cell r="N79">
            <v>29234.77</v>
          </cell>
        </row>
        <row r="83">
          <cell r="I83">
            <v>7491293.9000000004</v>
          </cell>
          <cell r="M83">
            <v>0</v>
          </cell>
          <cell r="N83">
            <v>7491293.9000000004</v>
          </cell>
        </row>
        <row r="84">
          <cell r="I84">
            <v>10500</v>
          </cell>
          <cell r="M84">
            <v>0</v>
          </cell>
          <cell r="N84">
            <v>10500</v>
          </cell>
        </row>
        <row r="86">
          <cell r="I86">
            <v>10000</v>
          </cell>
          <cell r="M86">
            <v>0</v>
          </cell>
          <cell r="N86">
            <v>10000</v>
          </cell>
        </row>
        <row r="87">
          <cell r="I87">
            <v>500</v>
          </cell>
          <cell r="M87">
            <v>0</v>
          </cell>
          <cell r="N87">
            <v>500</v>
          </cell>
        </row>
        <row r="91">
          <cell r="I91">
            <v>1472631.98</v>
          </cell>
          <cell r="M91">
            <v>0</v>
          </cell>
          <cell r="N91">
            <v>1472631.98</v>
          </cell>
        </row>
        <row r="92">
          <cell r="I92">
            <v>1255762</v>
          </cell>
          <cell r="M92">
            <v>0</v>
          </cell>
          <cell r="N92">
            <v>1255762</v>
          </cell>
        </row>
        <row r="93">
          <cell r="I93">
            <v>133078</v>
          </cell>
          <cell r="M93">
            <v>0</v>
          </cell>
          <cell r="N93">
            <v>133078</v>
          </cell>
        </row>
        <row r="94">
          <cell r="I94">
            <v>47175</v>
          </cell>
          <cell r="M94">
            <v>0</v>
          </cell>
          <cell r="N94">
            <v>47175</v>
          </cell>
        </row>
        <row r="95">
          <cell r="I95">
            <v>3583.98</v>
          </cell>
          <cell r="M95">
            <v>0</v>
          </cell>
          <cell r="N95">
            <v>3583.98</v>
          </cell>
        </row>
        <row r="96">
          <cell r="I96">
            <v>30000</v>
          </cell>
          <cell r="M96">
            <v>0</v>
          </cell>
          <cell r="N96">
            <v>30000</v>
          </cell>
        </row>
        <row r="97">
          <cell r="I97">
            <v>2000</v>
          </cell>
          <cell r="M97">
            <v>0</v>
          </cell>
          <cell r="N97">
            <v>2000</v>
          </cell>
        </row>
        <row r="98">
          <cell r="I98">
            <v>1033</v>
          </cell>
          <cell r="M98">
            <v>0</v>
          </cell>
          <cell r="N98">
            <v>1033</v>
          </cell>
        </row>
        <row r="103">
          <cell r="I103">
            <v>2008335.22</v>
          </cell>
          <cell r="M103">
            <v>0</v>
          </cell>
          <cell r="N103">
            <v>2008335.22</v>
          </cell>
        </row>
        <row r="104">
          <cell r="I104">
            <v>1240447</v>
          </cell>
          <cell r="M104">
            <v>0</v>
          </cell>
          <cell r="N104">
            <v>1240447</v>
          </cell>
        </row>
        <row r="105">
          <cell r="I105">
            <v>460877</v>
          </cell>
          <cell r="M105">
            <v>0</v>
          </cell>
          <cell r="N105">
            <v>460877</v>
          </cell>
        </row>
        <row r="106">
          <cell r="I106">
            <v>5561</v>
          </cell>
          <cell r="M106">
            <v>0</v>
          </cell>
          <cell r="N106">
            <v>5561</v>
          </cell>
        </row>
        <row r="107">
          <cell r="I107">
            <v>52800.22</v>
          </cell>
          <cell r="M107">
            <v>0</v>
          </cell>
          <cell r="N107">
            <v>52800.22</v>
          </cell>
        </row>
        <row r="108">
          <cell r="I108">
            <v>25000</v>
          </cell>
          <cell r="M108">
            <v>0</v>
          </cell>
          <cell r="N108">
            <v>25000</v>
          </cell>
        </row>
        <row r="109">
          <cell r="I109">
            <v>3650</v>
          </cell>
          <cell r="M109">
            <v>0</v>
          </cell>
          <cell r="N109">
            <v>3650</v>
          </cell>
        </row>
        <row r="110">
          <cell r="I110">
            <v>90000</v>
          </cell>
          <cell r="M110">
            <v>0</v>
          </cell>
          <cell r="N110">
            <v>90000</v>
          </cell>
        </row>
        <row r="111">
          <cell r="I111">
            <v>120000</v>
          </cell>
          <cell r="M111">
            <v>0</v>
          </cell>
          <cell r="N111">
            <v>120000</v>
          </cell>
        </row>
        <row r="112">
          <cell r="I112">
            <v>10000</v>
          </cell>
          <cell r="M112">
            <v>0</v>
          </cell>
          <cell r="N112">
            <v>10000</v>
          </cell>
        </row>
        <row r="115">
          <cell r="I115">
            <v>601417.69999999995</v>
          </cell>
          <cell r="M115">
            <v>0</v>
          </cell>
          <cell r="N115">
            <v>601417.69999999995</v>
          </cell>
        </row>
        <row r="116">
          <cell r="I116">
            <v>16000</v>
          </cell>
          <cell r="M116">
            <v>0</v>
          </cell>
          <cell r="N116">
            <v>16000</v>
          </cell>
        </row>
        <row r="117">
          <cell r="I117">
            <v>420000</v>
          </cell>
          <cell r="M117">
            <v>0</v>
          </cell>
          <cell r="N117">
            <v>420000</v>
          </cell>
        </row>
        <row r="118">
          <cell r="I118">
            <v>113367.7</v>
          </cell>
          <cell r="M118">
            <v>0</v>
          </cell>
          <cell r="N118">
            <v>113367.7</v>
          </cell>
        </row>
        <row r="120">
          <cell r="I120">
            <v>52000</v>
          </cell>
          <cell r="M120">
            <v>0</v>
          </cell>
          <cell r="N120">
            <v>52000</v>
          </cell>
        </row>
        <row r="121">
          <cell r="I121">
            <v>50</v>
          </cell>
          <cell r="M121">
            <v>0</v>
          </cell>
          <cell r="N121">
            <v>50</v>
          </cell>
        </row>
        <row r="123">
          <cell r="I123">
            <v>3398409</v>
          </cell>
          <cell r="M123">
            <v>0</v>
          </cell>
          <cell r="N123">
            <v>3398409</v>
          </cell>
        </row>
        <row r="124">
          <cell r="I124">
            <v>3363409</v>
          </cell>
          <cell r="M124">
            <v>0</v>
          </cell>
          <cell r="N124">
            <v>3363409</v>
          </cell>
        </row>
        <row r="125">
          <cell r="I125">
            <v>35000</v>
          </cell>
          <cell r="M125">
            <v>0</v>
          </cell>
          <cell r="N125">
            <v>35000</v>
          </cell>
        </row>
        <row r="127">
          <cell r="I127">
            <v>5923218</v>
          </cell>
          <cell r="M127">
            <v>0</v>
          </cell>
          <cell r="N127">
            <v>5923218</v>
          </cell>
        </row>
        <row r="128">
          <cell r="I128">
            <v>5125638</v>
          </cell>
          <cell r="M128">
            <v>0</v>
          </cell>
          <cell r="N128">
            <v>5125638</v>
          </cell>
        </row>
        <row r="129">
          <cell r="I129">
            <v>5125638</v>
          </cell>
          <cell r="M129">
            <v>0</v>
          </cell>
          <cell r="N129">
            <v>5125638</v>
          </cell>
        </row>
        <row r="131">
          <cell r="I131">
            <v>660204</v>
          </cell>
          <cell r="M131">
            <v>0</v>
          </cell>
          <cell r="N131">
            <v>660204</v>
          </cell>
        </row>
        <row r="132">
          <cell r="I132">
            <v>660204</v>
          </cell>
          <cell r="M132">
            <v>0</v>
          </cell>
          <cell r="N132">
            <v>660204</v>
          </cell>
        </row>
        <row r="134">
          <cell r="I134">
            <v>109686</v>
          </cell>
          <cell r="M134">
            <v>0</v>
          </cell>
          <cell r="N134">
            <v>109686</v>
          </cell>
        </row>
        <row r="135">
          <cell r="I135">
            <v>85000</v>
          </cell>
          <cell r="M135">
            <v>0</v>
          </cell>
          <cell r="N135">
            <v>85000</v>
          </cell>
        </row>
        <row r="136">
          <cell r="I136">
            <v>24686</v>
          </cell>
          <cell r="M136">
            <v>0</v>
          </cell>
          <cell r="N136">
            <v>24686</v>
          </cell>
        </row>
        <row r="138">
          <cell r="I138">
            <v>27690</v>
          </cell>
          <cell r="M138">
            <v>0</v>
          </cell>
          <cell r="N138">
            <v>27690</v>
          </cell>
        </row>
        <row r="139">
          <cell r="I139">
            <v>27690</v>
          </cell>
          <cell r="M139">
            <v>0</v>
          </cell>
          <cell r="N139">
            <v>27690</v>
          </cell>
        </row>
        <row r="141">
          <cell r="I141">
            <v>428621</v>
          </cell>
          <cell r="M141">
            <v>0</v>
          </cell>
          <cell r="N141">
            <v>428621</v>
          </cell>
        </row>
        <row r="142">
          <cell r="I142">
            <v>17884</v>
          </cell>
          <cell r="M142">
            <v>0</v>
          </cell>
          <cell r="N142">
            <v>17884</v>
          </cell>
        </row>
        <row r="145">
          <cell r="I145">
            <v>17884</v>
          </cell>
          <cell r="M145">
            <v>0</v>
          </cell>
          <cell r="N145">
            <v>17884</v>
          </cell>
        </row>
        <row r="147">
          <cell r="I147">
            <v>44100</v>
          </cell>
          <cell r="M147">
            <v>0</v>
          </cell>
          <cell r="N147">
            <v>44100</v>
          </cell>
        </row>
        <row r="148">
          <cell r="I148">
            <v>44100</v>
          </cell>
          <cell r="M148">
            <v>0</v>
          </cell>
          <cell r="N148">
            <v>44100</v>
          </cell>
        </row>
        <row r="150">
          <cell r="I150">
            <v>65268</v>
          </cell>
          <cell r="M150">
            <v>0</v>
          </cell>
          <cell r="N150">
            <v>65268</v>
          </cell>
        </row>
        <row r="151">
          <cell r="I151">
            <v>65268</v>
          </cell>
          <cell r="M151">
            <v>0</v>
          </cell>
          <cell r="N151">
            <v>65268</v>
          </cell>
        </row>
        <row r="153">
          <cell r="I153">
            <v>5000</v>
          </cell>
          <cell r="M153">
            <v>0</v>
          </cell>
          <cell r="N153">
            <v>5000</v>
          </cell>
        </row>
        <row r="154">
          <cell r="I154">
            <v>5000</v>
          </cell>
          <cell r="M154">
            <v>0</v>
          </cell>
          <cell r="N154">
            <v>5000</v>
          </cell>
        </row>
        <row r="156">
          <cell r="I156">
            <v>920</v>
          </cell>
          <cell r="M156">
            <v>0</v>
          </cell>
          <cell r="N156">
            <v>920</v>
          </cell>
        </row>
        <row r="157">
          <cell r="I157">
            <v>820</v>
          </cell>
          <cell r="M157">
            <v>0</v>
          </cell>
          <cell r="N157">
            <v>820</v>
          </cell>
        </row>
        <row r="158">
          <cell r="I158">
            <v>100</v>
          </cell>
          <cell r="M158">
            <v>0</v>
          </cell>
          <cell r="N158">
            <v>100</v>
          </cell>
        </row>
        <row r="160">
          <cell r="I160">
            <v>295449</v>
          </cell>
          <cell r="M160">
            <v>0</v>
          </cell>
          <cell r="N160">
            <v>295449</v>
          </cell>
        </row>
        <row r="161">
          <cell r="I161">
            <v>295449</v>
          </cell>
          <cell r="M161">
            <v>0</v>
          </cell>
          <cell r="N161">
            <v>295449</v>
          </cell>
        </row>
        <row r="163">
          <cell r="M163">
            <v>0</v>
          </cell>
        </row>
        <row r="165">
          <cell r="M165">
            <v>0</v>
          </cell>
        </row>
        <row r="166">
          <cell r="I166">
            <v>50</v>
          </cell>
          <cell r="M166">
            <v>0</v>
          </cell>
          <cell r="N166">
            <v>50</v>
          </cell>
        </row>
        <row r="167">
          <cell r="I167">
            <v>2000</v>
          </cell>
          <cell r="M167">
            <v>0</v>
          </cell>
          <cell r="N167">
            <v>2000</v>
          </cell>
        </row>
        <row r="168">
          <cell r="I168">
            <v>8500</v>
          </cell>
          <cell r="M168">
            <v>0</v>
          </cell>
          <cell r="N168">
            <v>8500</v>
          </cell>
        </row>
        <row r="171">
          <cell r="M171">
            <v>0</v>
          </cell>
        </row>
        <row r="174">
          <cell r="M174">
            <v>0</v>
          </cell>
        </row>
        <row r="177">
          <cell r="I177">
            <v>2219</v>
          </cell>
          <cell r="M177">
            <v>0</v>
          </cell>
          <cell r="N177">
            <v>2219</v>
          </cell>
        </row>
        <row r="179">
          <cell r="M179">
            <v>0</v>
          </cell>
        </row>
        <row r="181">
          <cell r="I181">
            <v>23132</v>
          </cell>
          <cell r="M181">
            <v>0</v>
          </cell>
          <cell r="N181">
            <v>23132</v>
          </cell>
        </row>
        <row r="183">
          <cell r="I183">
            <v>23132</v>
          </cell>
          <cell r="M183">
            <v>0</v>
          </cell>
          <cell r="N183">
            <v>23132</v>
          </cell>
        </row>
        <row r="185">
          <cell r="M185">
            <v>0</v>
          </cell>
        </row>
        <row r="187">
          <cell r="M187">
            <v>0</v>
          </cell>
        </row>
        <row r="189">
          <cell r="I189">
            <v>41679</v>
          </cell>
          <cell r="M189">
            <v>0</v>
          </cell>
          <cell r="N189">
            <v>41679</v>
          </cell>
        </row>
        <row r="190">
          <cell r="I190">
            <v>150</v>
          </cell>
          <cell r="M190">
            <v>0</v>
          </cell>
          <cell r="N190">
            <v>150</v>
          </cell>
        </row>
        <row r="192">
          <cell r="I192">
            <v>41529</v>
          </cell>
          <cell r="M192">
            <v>0</v>
          </cell>
          <cell r="N192">
            <v>41529</v>
          </cell>
        </row>
        <row r="194">
          <cell r="I194">
            <v>5525</v>
          </cell>
          <cell r="M194">
            <v>0</v>
          </cell>
          <cell r="N194">
            <v>5525</v>
          </cell>
        </row>
        <row r="195">
          <cell r="I195">
            <v>5525</v>
          </cell>
          <cell r="M195">
            <v>0</v>
          </cell>
          <cell r="N195">
            <v>5525</v>
          </cell>
        </row>
        <row r="197">
          <cell r="I197">
            <v>56930</v>
          </cell>
          <cell r="M197">
            <v>0</v>
          </cell>
          <cell r="N197">
            <v>56930</v>
          </cell>
        </row>
        <row r="198">
          <cell r="I198">
            <v>16440</v>
          </cell>
          <cell r="M198">
            <v>0</v>
          </cell>
          <cell r="N198">
            <v>16440</v>
          </cell>
        </row>
        <row r="201">
          <cell r="I201">
            <v>20400</v>
          </cell>
          <cell r="M201">
            <v>0</v>
          </cell>
          <cell r="N201">
            <v>20400</v>
          </cell>
        </row>
        <row r="203">
          <cell r="I203">
            <v>20090</v>
          </cell>
          <cell r="M203">
            <v>0</v>
          </cell>
          <cell r="N203">
            <v>20090</v>
          </cell>
        </row>
        <row r="206">
          <cell r="I206">
            <v>228023.09</v>
          </cell>
          <cell r="M206">
            <v>0</v>
          </cell>
          <cell r="N206">
            <v>228023.09</v>
          </cell>
        </row>
        <row r="207">
          <cell r="I207">
            <v>228023.09</v>
          </cell>
          <cell r="M207">
            <v>0</v>
          </cell>
          <cell r="N207">
            <v>228023.09</v>
          </cell>
        </row>
        <row r="208">
          <cell r="I208">
            <v>204945.77000000002</v>
          </cell>
          <cell r="M208">
            <v>0</v>
          </cell>
          <cell r="N208">
            <v>204945.77000000002</v>
          </cell>
        </row>
        <row r="209">
          <cell r="I209">
            <v>23077.32</v>
          </cell>
          <cell r="M209">
            <v>0</v>
          </cell>
          <cell r="N209">
            <v>23077.32</v>
          </cell>
        </row>
        <row r="211">
          <cell r="M211">
            <v>0</v>
          </cell>
        </row>
        <row r="212">
          <cell r="I212">
            <v>89182</v>
          </cell>
          <cell r="M212">
            <v>0</v>
          </cell>
          <cell r="N212">
            <v>89182</v>
          </cell>
        </row>
        <row r="213">
          <cell r="I213">
            <v>37000</v>
          </cell>
          <cell r="M213">
            <v>0</v>
          </cell>
          <cell r="N213">
            <v>37000</v>
          </cell>
        </row>
        <row r="215">
          <cell r="I215">
            <v>52182</v>
          </cell>
          <cell r="M215">
            <v>0</v>
          </cell>
          <cell r="N215">
            <v>52182</v>
          </cell>
        </row>
        <row r="217">
          <cell r="M217">
            <v>0</v>
          </cell>
        </row>
        <row r="219">
          <cell r="M219">
            <v>0</v>
          </cell>
        </row>
        <row r="221">
          <cell r="I221">
            <v>2097.92</v>
          </cell>
          <cell r="M221">
            <v>0</v>
          </cell>
          <cell r="N221">
            <v>2097.92</v>
          </cell>
        </row>
        <row r="224">
          <cell r="I224">
            <v>2097.92</v>
          </cell>
          <cell r="M224">
            <v>0</v>
          </cell>
          <cell r="N224">
            <v>2097.92</v>
          </cell>
        </row>
        <row r="226">
          <cell r="I226">
            <v>43400</v>
          </cell>
          <cell r="M226">
            <v>323477</v>
          </cell>
          <cell r="N226">
            <v>366877</v>
          </cell>
        </row>
        <row r="227">
          <cell r="I227">
            <v>0</v>
          </cell>
          <cell r="M227">
            <v>323477</v>
          </cell>
          <cell r="N227">
            <v>323477</v>
          </cell>
        </row>
        <row r="228">
          <cell r="I228">
            <v>0</v>
          </cell>
          <cell r="M228">
            <v>323477</v>
          </cell>
          <cell r="N228">
            <v>323477</v>
          </cell>
        </row>
        <row r="230">
          <cell r="I230">
            <v>28000</v>
          </cell>
          <cell r="M230">
            <v>0</v>
          </cell>
          <cell r="N230">
            <v>28000</v>
          </cell>
        </row>
        <row r="231">
          <cell r="I231">
            <v>28000</v>
          </cell>
          <cell r="M231">
            <v>0</v>
          </cell>
          <cell r="N231">
            <v>28000</v>
          </cell>
        </row>
        <row r="233">
          <cell r="I233">
            <v>14000</v>
          </cell>
          <cell r="M233">
            <v>0</v>
          </cell>
          <cell r="N233">
            <v>14000</v>
          </cell>
        </row>
        <row r="234">
          <cell r="I234">
            <v>14000</v>
          </cell>
          <cell r="M234">
            <v>0</v>
          </cell>
          <cell r="N234">
            <v>14000</v>
          </cell>
        </row>
        <row r="236">
          <cell r="I236">
            <v>1400</v>
          </cell>
          <cell r="M236">
            <v>0</v>
          </cell>
          <cell r="N236">
            <v>1400</v>
          </cell>
        </row>
        <row r="237">
          <cell r="I237">
            <v>1400</v>
          </cell>
          <cell r="M237">
            <v>0</v>
          </cell>
          <cell r="N237">
            <v>1400</v>
          </cell>
        </row>
        <row r="239">
          <cell r="I239">
            <v>0</v>
          </cell>
          <cell r="M239">
            <v>125042</v>
          </cell>
          <cell r="N239">
            <v>125042</v>
          </cell>
        </row>
        <row r="240">
          <cell r="I240">
            <v>0</v>
          </cell>
          <cell r="M240">
            <v>125042</v>
          </cell>
          <cell r="N240">
            <v>125042</v>
          </cell>
        </row>
        <row r="241">
          <cell r="I241">
            <v>0</v>
          </cell>
          <cell r="M241">
            <v>125042</v>
          </cell>
          <cell r="N241">
            <v>125042</v>
          </cell>
        </row>
        <row r="243">
          <cell r="M243">
            <v>1918577.46</v>
          </cell>
        </row>
        <row r="244">
          <cell r="M244">
            <v>1606822.8900000001</v>
          </cell>
        </row>
        <row r="245">
          <cell r="M245">
            <v>0</v>
          </cell>
        </row>
        <row r="246">
          <cell r="I246">
            <v>52182</v>
          </cell>
          <cell r="M246">
            <v>200000</v>
          </cell>
        </row>
        <row r="247">
          <cell r="I247">
            <v>228023.09000000003</v>
          </cell>
          <cell r="M247">
            <v>1406822.8900000001</v>
          </cell>
          <cell r="N247">
            <v>1634845.9800000002</v>
          </cell>
        </row>
        <row r="248">
          <cell r="I248">
            <v>113367.7</v>
          </cell>
          <cell r="M248">
            <v>0</v>
          </cell>
          <cell r="N248">
            <v>113367.7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52"/>
  <sheetViews>
    <sheetView tabSelected="1" topLeftCell="A245" workbookViewId="0">
      <selection activeCell="B257" sqref="B257:L260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190</v>
      </c>
    </row>
    <row r="3" spans="1:17" x14ac:dyDescent="0.25">
      <c r="L3" s="3" t="s">
        <v>1</v>
      </c>
    </row>
    <row r="4" spans="1:17" x14ac:dyDescent="0.25">
      <c r="L4" s="5" t="s">
        <v>2</v>
      </c>
    </row>
    <row r="5" spans="1:17" x14ac:dyDescent="0.25">
      <c r="Q5" s="6"/>
    </row>
    <row r="6" spans="1:17" ht="18.75" x14ac:dyDescent="0.3">
      <c r="F6" s="7" t="s">
        <v>3</v>
      </c>
    </row>
    <row r="8" spans="1:17" x14ac:dyDescent="0.25">
      <c r="E8" s="8"/>
      <c r="N8" s="9" t="s">
        <v>4</v>
      </c>
    </row>
    <row r="9" spans="1:17" ht="15.75" x14ac:dyDescent="0.2">
      <c r="A9" s="286" t="s">
        <v>5</v>
      </c>
      <c r="B9" s="286" t="s">
        <v>6</v>
      </c>
      <c r="C9" s="287" t="s">
        <v>7</v>
      </c>
      <c r="D9" s="288" t="s">
        <v>8</v>
      </c>
      <c r="E9" s="289" t="s">
        <v>9</v>
      </c>
      <c r="F9" s="289"/>
      <c r="G9" s="289"/>
      <c r="H9" s="289"/>
      <c r="I9" s="289"/>
      <c r="J9" s="289"/>
      <c r="K9" s="289"/>
      <c r="L9" s="289"/>
      <c r="M9" s="289"/>
      <c r="N9" s="289"/>
    </row>
    <row r="10" spans="1:17" ht="12.75" x14ac:dyDescent="0.2">
      <c r="A10" s="286"/>
      <c r="B10" s="286"/>
      <c r="C10" s="286"/>
      <c r="D10" s="286"/>
      <c r="E10" s="290" t="s">
        <v>10</v>
      </c>
      <c r="F10" s="286" t="s">
        <v>11</v>
      </c>
      <c r="G10" s="286"/>
      <c r="H10" s="286"/>
      <c r="I10" s="286"/>
      <c r="J10" s="286"/>
      <c r="K10" s="286"/>
      <c r="L10" s="286"/>
      <c r="M10" s="286"/>
      <c r="N10" s="291" t="s">
        <v>12</v>
      </c>
    </row>
    <row r="11" spans="1:17" ht="48" x14ac:dyDescent="0.2">
      <c r="A11" s="286"/>
      <c r="B11" s="286"/>
      <c r="C11" s="286"/>
      <c r="D11" s="286"/>
      <c r="E11" s="290"/>
      <c r="F11" s="10" t="s">
        <v>13</v>
      </c>
      <c r="G11" s="10" t="s">
        <v>14</v>
      </c>
      <c r="H11" s="10" t="s">
        <v>15</v>
      </c>
      <c r="I11" s="10" t="s">
        <v>16</v>
      </c>
      <c r="J11" s="10" t="s">
        <v>17</v>
      </c>
      <c r="K11" s="10" t="s">
        <v>18</v>
      </c>
      <c r="L11" s="10" t="s">
        <v>19</v>
      </c>
      <c r="M11" s="10" t="s">
        <v>20</v>
      </c>
      <c r="N11" s="291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21</v>
      </c>
      <c r="B13" s="16"/>
      <c r="C13" s="16"/>
      <c r="D13" s="17" t="s">
        <v>22</v>
      </c>
      <c r="E13" s="18">
        <f>'[1]30.10.2012r.'!$N$13</f>
        <v>1711471</v>
      </c>
      <c r="F13" s="18">
        <f>[2]Arkusz2!I13</f>
        <v>453233</v>
      </c>
      <c r="G13" s="18">
        <f>G14+G24</f>
        <v>0</v>
      </c>
      <c r="H13" s="18">
        <f>H14+H24</f>
        <v>0</v>
      </c>
      <c r="I13" s="18">
        <f>F13+G13-H13</f>
        <v>453233</v>
      </c>
      <c r="J13" s="18">
        <f>[2]Arkusz2!M13</f>
        <v>1085570</v>
      </c>
      <c r="K13" s="18">
        <f>K14+K21+K24</f>
        <v>0</v>
      </c>
      <c r="L13" s="18">
        <f>L14+L21+L24</f>
        <v>0</v>
      </c>
      <c r="M13" s="18">
        <f t="shared" ref="M13:M99" si="0">J13+K13-L13</f>
        <v>1085570</v>
      </c>
      <c r="N13" s="18">
        <f t="shared" ref="N13:N99" si="1">I13+M13</f>
        <v>1538803</v>
      </c>
    </row>
    <row r="14" spans="1:17" s="4" customFormat="1" ht="14.25" thickTop="1" thickBot="1" x14ac:dyDescent="0.25">
      <c r="A14" s="19"/>
      <c r="B14" s="19" t="s">
        <v>23</v>
      </c>
      <c r="C14" s="19"/>
      <c r="D14" s="20" t="s">
        <v>24</v>
      </c>
      <c r="E14" s="18">
        <f>[2]Arkusz2!N14</f>
        <v>1130370</v>
      </c>
      <c r="F14" s="18">
        <f>[2]Arkusz2!I14</f>
        <v>244800</v>
      </c>
      <c r="G14" s="21">
        <f>SUM(G15:G19)</f>
        <v>0</v>
      </c>
      <c r="H14" s="21"/>
      <c r="I14" s="18">
        <f t="shared" ref="I14:I104" si="2">F14+G14-H14</f>
        <v>244800</v>
      </c>
      <c r="J14" s="18">
        <f>[2]Arkusz2!M14</f>
        <v>885570</v>
      </c>
      <c r="K14" s="21"/>
      <c r="L14" s="21">
        <f>SUM(L15:L19)</f>
        <v>0</v>
      </c>
      <c r="M14" s="18">
        <f t="shared" si="0"/>
        <v>885570</v>
      </c>
      <c r="N14" s="18">
        <f t="shared" si="1"/>
        <v>1130370</v>
      </c>
    </row>
    <row r="15" spans="1:17" s="4" customFormat="1" ht="12.75" x14ac:dyDescent="0.2">
      <c r="A15" s="22"/>
      <c r="B15" s="22"/>
      <c r="C15" s="23"/>
      <c r="D15" s="24" t="s">
        <v>25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 x14ac:dyDescent="0.2">
      <c r="A16" s="27"/>
      <c r="B16" s="27"/>
      <c r="C16" s="28"/>
      <c r="D16" s="29" t="s">
        <v>26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 x14ac:dyDescent="0.2">
      <c r="A17" s="27"/>
      <c r="B17" s="27"/>
      <c r="C17" s="28" t="s">
        <v>27</v>
      </c>
      <c r="D17" s="29" t="s">
        <v>28</v>
      </c>
      <c r="E17" s="18">
        <f>[2]Arkusz2!N17</f>
        <v>4800</v>
      </c>
      <c r="F17" s="18">
        <f>[2]Arkusz2!I17</f>
        <v>4800</v>
      </c>
      <c r="G17" s="30"/>
      <c r="H17" s="25"/>
      <c r="I17" s="26">
        <f t="shared" si="2"/>
        <v>4800</v>
      </c>
      <c r="J17" s="18">
        <f>[2]Arkusz2!M17</f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 x14ac:dyDescent="0.2">
      <c r="A18" s="27"/>
      <c r="B18" s="27"/>
      <c r="C18" s="31" t="s">
        <v>29</v>
      </c>
      <c r="D18" s="32" t="s">
        <v>30</v>
      </c>
      <c r="E18" s="18">
        <f>[2]Arkusz2!N18</f>
        <v>240000</v>
      </c>
      <c r="F18" s="18">
        <f>[2]Arkusz2!I18</f>
        <v>240000</v>
      </c>
      <c r="G18" s="30"/>
      <c r="H18" s="25"/>
      <c r="I18" s="26">
        <f t="shared" si="2"/>
        <v>240000</v>
      </c>
      <c r="J18" s="18">
        <f>[2]Arkusz2!M18</f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 x14ac:dyDescent="0.2">
      <c r="A19" s="33"/>
      <c r="B19" s="33"/>
      <c r="C19" s="34">
        <v>6208</v>
      </c>
      <c r="D19" s="35" t="s">
        <v>31</v>
      </c>
      <c r="E19" s="18">
        <f>[2]Arkusz2!N19</f>
        <v>885570</v>
      </c>
      <c r="F19" s="18">
        <f>[2]Arkusz2!I19</f>
        <v>0</v>
      </c>
      <c r="G19" s="30"/>
      <c r="H19" s="25"/>
      <c r="I19" s="26">
        <f t="shared" si="2"/>
        <v>0</v>
      </c>
      <c r="J19" s="18">
        <f>[2]Arkusz2!M19</f>
        <v>885570</v>
      </c>
      <c r="K19" s="25"/>
      <c r="L19" s="30"/>
      <c r="M19" s="26">
        <f t="shared" si="0"/>
        <v>885570</v>
      </c>
      <c r="N19" s="26">
        <f t="shared" si="1"/>
        <v>885570</v>
      </c>
    </row>
    <row r="20" spans="1:14" s="4" customFormat="1" ht="12.75" x14ac:dyDescent="0.2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 x14ac:dyDescent="0.25">
      <c r="A21" s="19"/>
      <c r="B21" s="19" t="s">
        <v>32</v>
      </c>
      <c r="C21" s="19"/>
      <c r="D21" s="42" t="s">
        <v>33</v>
      </c>
      <c r="E21" s="18">
        <f>[2]Arkusz2!N21</f>
        <v>200000</v>
      </c>
      <c r="F21" s="18">
        <f>[2]Arkusz2!I21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[2]Arkusz2!M21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 x14ac:dyDescent="0.2">
      <c r="A22" s="44"/>
      <c r="B22" s="44"/>
      <c r="C22" s="45">
        <v>6300</v>
      </c>
      <c r="D22" s="46" t="s">
        <v>34</v>
      </c>
      <c r="E22" s="18">
        <f>[2]Arkusz2!N22</f>
        <v>200000</v>
      </c>
      <c r="F22" s="18">
        <f>[2]Arkusz2!I22</f>
        <v>0</v>
      </c>
      <c r="G22" s="39"/>
      <c r="H22" s="40"/>
      <c r="I22" s="43">
        <f t="shared" si="3"/>
        <v>0</v>
      </c>
      <c r="J22" s="18">
        <f>[2]Arkusz2!M22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 x14ac:dyDescent="0.2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 x14ac:dyDescent="0.25">
      <c r="A24" s="50"/>
      <c r="B24" s="51" t="s">
        <v>35</v>
      </c>
      <c r="C24" s="52"/>
      <c r="D24" s="53" t="s">
        <v>36</v>
      </c>
      <c r="E24" s="18">
        <v>381101</v>
      </c>
      <c r="F24" s="18">
        <v>381101</v>
      </c>
      <c r="G24" s="40">
        <f>SUM(G25:G27)</f>
        <v>0</v>
      </c>
      <c r="H24" s="40">
        <f>SUM(H25:H27)</f>
        <v>0</v>
      </c>
      <c r="I24" s="43">
        <f>F24+G24-H24</f>
        <v>381101</v>
      </c>
      <c r="J24" s="18">
        <f>[2]Arkusz2!M24</f>
        <v>0</v>
      </c>
      <c r="K24" s="40"/>
      <c r="L24" s="40"/>
      <c r="M24" s="43">
        <f>J24+K24-L24</f>
        <v>0</v>
      </c>
      <c r="N24" s="43">
        <f>I24+M24</f>
        <v>381101</v>
      </c>
    </row>
    <row r="25" spans="1:14" s="4" customFormat="1" ht="12.75" x14ac:dyDescent="0.2">
      <c r="A25" s="54"/>
      <c r="B25" s="55"/>
      <c r="C25" s="54"/>
      <c r="D25" s="56" t="s">
        <v>37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 x14ac:dyDescent="0.2">
      <c r="A26" s="54"/>
      <c r="B26" s="55"/>
      <c r="C26" s="59"/>
      <c r="D26" s="60" t="s">
        <v>38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 x14ac:dyDescent="0.2">
      <c r="A27" s="54"/>
      <c r="B27" s="55"/>
      <c r="C27" s="59">
        <v>2010</v>
      </c>
      <c r="D27" s="60" t="s">
        <v>39</v>
      </c>
      <c r="E27" s="18">
        <v>381101</v>
      </c>
      <c r="F27" s="18">
        <v>381101</v>
      </c>
      <c r="G27" s="57"/>
      <c r="H27" s="57"/>
      <c r="I27" s="18">
        <f>F27+G27-H27</f>
        <v>381101</v>
      </c>
      <c r="J27" s="18">
        <f>[2]Arkusz2!M27</f>
        <v>0</v>
      </c>
      <c r="K27" s="57"/>
      <c r="L27" s="57"/>
      <c r="M27" s="18">
        <f>J27+K27-L27</f>
        <v>0</v>
      </c>
      <c r="N27" s="18">
        <f>I27+M27</f>
        <v>381101</v>
      </c>
    </row>
    <row r="28" spans="1:14" s="4" customFormat="1" ht="12.75" x14ac:dyDescent="0.2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 x14ac:dyDescent="0.3">
      <c r="A29" s="62" t="s">
        <v>40</v>
      </c>
      <c r="B29" s="63"/>
      <c r="C29" s="64"/>
      <c r="D29" s="65" t="s">
        <v>41</v>
      </c>
      <c r="E29" s="18">
        <f>[2]Arkusz2!N29</f>
        <v>2000</v>
      </c>
      <c r="F29" s="18">
        <f>[2]Arkusz2!I29</f>
        <v>2000</v>
      </c>
      <c r="G29" s="66">
        <f>G30</f>
        <v>700</v>
      </c>
      <c r="H29" s="66">
        <f>H30</f>
        <v>0</v>
      </c>
      <c r="I29" s="18">
        <f t="shared" si="2"/>
        <v>2700</v>
      </c>
      <c r="J29" s="18">
        <f>[2]Arkusz2!M29</f>
        <v>0</v>
      </c>
      <c r="K29" s="67"/>
      <c r="L29" s="67"/>
      <c r="M29" s="18">
        <f t="shared" si="0"/>
        <v>0</v>
      </c>
      <c r="N29" s="18">
        <f t="shared" si="1"/>
        <v>2700</v>
      </c>
    </row>
    <row r="30" spans="1:14" s="72" customFormat="1" ht="15.75" thickTop="1" thickBot="1" x14ac:dyDescent="0.25">
      <c r="A30" s="68"/>
      <c r="B30" s="69" t="s">
        <v>42</v>
      </c>
      <c r="C30" s="70"/>
      <c r="D30" s="71" t="s">
        <v>43</v>
      </c>
      <c r="E30" s="18">
        <f>[2]Arkusz2!N30</f>
        <v>2000</v>
      </c>
      <c r="F30" s="18">
        <f>[2]Arkusz2!I30</f>
        <v>2000</v>
      </c>
      <c r="G30" s="40">
        <f>SUM(G31:G33)</f>
        <v>700</v>
      </c>
      <c r="H30" s="40"/>
      <c r="I30" s="18">
        <f t="shared" si="2"/>
        <v>2700</v>
      </c>
      <c r="J30" s="18">
        <f>[2]Arkusz2!M30</f>
        <v>0</v>
      </c>
      <c r="K30" s="40"/>
      <c r="L30" s="40"/>
      <c r="M30" s="18">
        <f t="shared" si="0"/>
        <v>0</v>
      </c>
      <c r="N30" s="18">
        <f t="shared" si="1"/>
        <v>2700</v>
      </c>
    </row>
    <row r="31" spans="1:14" s="4" customFormat="1" x14ac:dyDescent="0.25">
      <c r="A31" s="73"/>
      <c r="B31" s="74"/>
      <c r="C31" s="23"/>
      <c r="D31" s="24" t="s">
        <v>25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 x14ac:dyDescent="0.25">
      <c r="A32" s="75"/>
      <c r="B32" s="76"/>
      <c r="C32" s="28"/>
      <c r="D32" s="29" t="s">
        <v>26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 x14ac:dyDescent="0.25">
      <c r="A33" s="75"/>
      <c r="B33" s="76"/>
      <c r="C33" s="28" t="s">
        <v>27</v>
      </c>
      <c r="D33" s="29" t="s">
        <v>28</v>
      </c>
      <c r="E33" s="18">
        <f>[2]Arkusz2!N33</f>
        <v>2000</v>
      </c>
      <c r="F33" s="18">
        <f>[2]Arkusz2!I33</f>
        <v>2000</v>
      </c>
      <c r="G33" s="77">
        <v>700</v>
      </c>
      <c r="H33" s="78"/>
      <c r="I33" s="18">
        <f t="shared" si="2"/>
        <v>2700</v>
      </c>
      <c r="J33" s="18">
        <f>[2]Arkusz2!M33</f>
        <v>0</v>
      </c>
      <c r="K33" s="78"/>
      <c r="L33" s="78"/>
      <c r="M33" s="18">
        <f t="shared" si="0"/>
        <v>0</v>
      </c>
      <c r="N33" s="18">
        <f t="shared" si="1"/>
        <v>2700</v>
      </c>
    </row>
    <row r="34" spans="1:26" s="4" customFormat="1" x14ac:dyDescent="0.25">
      <c r="A34" s="75"/>
      <c r="B34" s="76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 x14ac:dyDescent="0.3">
      <c r="A35" s="79">
        <v>700</v>
      </c>
      <c r="B35" s="80"/>
      <c r="C35" s="81"/>
      <c r="D35" s="82" t="s">
        <v>44</v>
      </c>
      <c r="E35" s="18">
        <f>[2]Arkusz2!N35</f>
        <v>418045.95</v>
      </c>
      <c r="F35" s="18">
        <f>[2]Arkusz2!I35</f>
        <v>107591.37999999999</v>
      </c>
      <c r="G35" s="83">
        <f>G36</f>
        <v>434</v>
      </c>
      <c r="H35" s="84"/>
      <c r="I35" s="18">
        <f t="shared" si="2"/>
        <v>108025.37999999999</v>
      </c>
      <c r="J35" s="18">
        <f>[2]Arkusz2!M35</f>
        <v>310454.57</v>
      </c>
      <c r="K35" s="83">
        <f>K36</f>
        <v>9617.32</v>
      </c>
      <c r="L35" s="83">
        <f>L36</f>
        <v>0</v>
      </c>
      <c r="M35" s="18">
        <f t="shared" si="0"/>
        <v>320071.89</v>
      </c>
      <c r="N35" s="18">
        <f t="shared" si="1"/>
        <v>428097.27</v>
      </c>
    </row>
    <row r="36" spans="1:26" s="4" customFormat="1" ht="15.75" thickTop="1" thickBot="1" x14ac:dyDescent="0.25">
      <c r="A36" s="68"/>
      <c r="B36" s="69">
        <v>70005</v>
      </c>
      <c r="C36" s="70"/>
      <c r="D36" s="71" t="s">
        <v>45</v>
      </c>
      <c r="E36" s="18">
        <f>[2]Arkusz2!N36</f>
        <v>418045.95</v>
      </c>
      <c r="F36" s="18">
        <f>[2]Arkusz2!I36</f>
        <v>107591.37999999999</v>
      </c>
      <c r="G36" s="85">
        <f>SUM(G38:G46)</f>
        <v>434</v>
      </c>
      <c r="H36" s="57"/>
      <c r="I36" s="18">
        <f t="shared" si="2"/>
        <v>108025.37999999999</v>
      </c>
      <c r="J36" s="18">
        <f>[2]Arkusz2!M36</f>
        <v>310454.57</v>
      </c>
      <c r="K36" s="85">
        <f>SUM(K37:K45)</f>
        <v>9617.32</v>
      </c>
      <c r="L36" s="85">
        <f>SUM(L37:L45)</f>
        <v>0</v>
      </c>
      <c r="M36" s="18">
        <f t="shared" si="0"/>
        <v>320071.89</v>
      </c>
      <c r="N36" s="18">
        <f t="shared" si="1"/>
        <v>428097.27</v>
      </c>
    </row>
    <row r="37" spans="1:26" s="4" customFormat="1" x14ac:dyDescent="0.25">
      <c r="A37" s="73"/>
      <c r="B37" s="74"/>
      <c r="C37" s="28" t="s">
        <v>46</v>
      </c>
      <c r="D37" s="29" t="s">
        <v>47</v>
      </c>
      <c r="E37" s="18">
        <f>[2]Arkusz2!N37</f>
        <v>47370</v>
      </c>
      <c r="F37" s="18">
        <f>[2]Arkusz2!I37</f>
        <v>47370</v>
      </c>
      <c r="G37" s="12"/>
      <c r="H37" s="12"/>
      <c r="I37" s="18">
        <f t="shared" si="2"/>
        <v>47370</v>
      </c>
      <c r="J37" s="18">
        <f>[2]Arkusz2!M37</f>
        <v>0</v>
      </c>
      <c r="K37" s="12"/>
      <c r="L37" s="12"/>
      <c r="M37" s="18">
        <f t="shared" si="0"/>
        <v>0</v>
      </c>
      <c r="N37" s="18">
        <f t="shared" si="1"/>
        <v>47370</v>
      </c>
    </row>
    <row r="38" spans="1:26" ht="14.25" x14ac:dyDescent="0.2">
      <c r="A38" s="75"/>
      <c r="B38" s="86"/>
      <c r="C38" s="87"/>
      <c r="D38" s="24" t="s">
        <v>25</v>
      </c>
      <c r="E38" s="18"/>
      <c r="F38" s="18"/>
      <c r="G38" s="88"/>
      <c r="H38" s="88"/>
      <c r="I38" s="18"/>
      <c r="J38" s="18"/>
      <c r="K38" s="88"/>
      <c r="L38" s="88"/>
      <c r="M38" s="18"/>
      <c r="N38" s="18"/>
    </row>
    <row r="39" spans="1:26" ht="14.25" x14ac:dyDescent="0.2">
      <c r="A39" s="75"/>
      <c r="B39" s="86"/>
      <c r="C39" s="87"/>
      <c r="D39" s="29" t="s">
        <v>26</v>
      </c>
      <c r="E39" s="18"/>
      <c r="F39" s="18"/>
      <c r="G39" s="21"/>
      <c r="H39" s="21"/>
      <c r="I39" s="18"/>
      <c r="J39" s="18"/>
      <c r="K39" s="89"/>
      <c r="L39" s="89"/>
      <c r="M39" s="18"/>
      <c r="N39" s="18"/>
    </row>
    <row r="40" spans="1:26" x14ac:dyDescent="0.25">
      <c r="A40" s="75"/>
      <c r="B40" s="90"/>
      <c r="C40" s="91" t="s">
        <v>27</v>
      </c>
      <c r="D40" s="29" t="s">
        <v>28</v>
      </c>
      <c r="E40" s="18">
        <f>[2]Arkusz2!N40</f>
        <v>57571.46</v>
      </c>
      <c r="F40" s="18">
        <f>[2]Arkusz2!I40</f>
        <v>57571.46</v>
      </c>
      <c r="G40" s="61"/>
      <c r="H40" s="61"/>
      <c r="I40" s="18">
        <f t="shared" si="2"/>
        <v>57571.46</v>
      </c>
      <c r="J40" s="18">
        <f>[2]Arkusz2!M40</f>
        <v>0</v>
      </c>
      <c r="K40" s="92"/>
      <c r="L40" s="92"/>
      <c r="M40" s="18">
        <f t="shared" si="0"/>
        <v>0</v>
      </c>
      <c r="N40" s="18">
        <f t="shared" si="1"/>
        <v>57571.46</v>
      </c>
    </row>
    <row r="41" spans="1:26" x14ac:dyDescent="0.25">
      <c r="A41" s="75"/>
      <c r="B41" s="90"/>
      <c r="C41" s="87"/>
      <c r="D41" s="93" t="s">
        <v>48</v>
      </c>
      <c r="E41" s="18"/>
      <c r="F41" s="18"/>
      <c r="G41" s="61"/>
      <c r="H41" s="61"/>
      <c r="I41" s="18"/>
      <c r="J41" s="18"/>
      <c r="K41" s="92"/>
      <c r="L41" s="92"/>
      <c r="M41" s="18"/>
      <c r="N41" s="18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</row>
    <row r="42" spans="1:26" ht="14.25" x14ac:dyDescent="0.2">
      <c r="A42" s="75"/>
      <c r="B42" s="86"/>
      <c r="C42" s="91" t="s">
        <v>49</v>
      </c>
      <c r="D42" s="93" t="s">
        <v>50</v>
      </c>
      <c r="E42" s="18">
        <f>[2]Arkusz2!N42</f>
        <v>10454.570000000002</v>
      </c>
      <c r="F42" s="18">
        <f>[2]Arkusz2!I42</f>
        <v>0</v>
      </c>
      <c r="G42" s="61"/>
      <c r="H42" s="61"/>
      <c r="I42" s="18">
        <f t="shared" si="2"/>
        <v>0</v>
      </c>
      <c r="J42" s="18">
        <f>[2]Arkusz2!M42</f>
        <v>10454.570000000002</v>
      </c>
      <c r="K42" s="92">
        <v>9617.32</v>
      </c>
      <c r="L42" s="92"/>
      <c r="M42" s="18">
        <f t="shared" si="0"/>
        <v>20071.89</v>
      </c>
      <c r="N42" s="18">
        <f t="shared" si="1"/>
        <v>20071.89</v>
      </c>
    </row>
    <row r="43" spans="1:26" x14ac:dyDescent="0.25">
      <c r="A43" s="75"/>
      <c r="B43" s="90"/>
      <c r="C43" s="91"/>
      <c r="D43" s="93" t="s">
        <v>51</v>
      </c>
      <c r="E43" s="18"/>
      <c r="F43" s="18"/>
      <c r="G43" s="61"/>
      <c r="H43" s="61"/>
      <c r="I43" s="18"/>
      <c r="J43" s="18"/>
      <c r="K43" s="92"/>
      <c r="L43" s="92"/>
      <c r="M43" s="18"/>
      <c r="N43" s="18"/>
    </row>
    <row r="44" spans="1:26" x14ac:dyDescent="0.25">
      <c r="A44" s="75"/>
      <c r="B44" s="90"/>
      <c r="C44" s="91" t="s">
        <v>52</v>
      </c>
      <c r="D44" s="93" t="s">
        <v>53</v>
      </c>
      <c r="E44" s="18">
        <f>[2]Arkusz2!N44</f>
        <v>300000</v>
      </c>
      <c r="F44" s="18">
        <f>[2]Arkusz2!I44</f>
        <v>0</v>
      </c>
      <c r="G44" s="61"/>
      <c r="H44" s="61"/>
      <c r="I44" s="18">
        <f t="shared" si="2"/>
        <v>0</v>
      </c>
      <c r="J44" s="18">
        <f>[2]Arkusz2!M44</f>
        <v>300000</v>
      </c>
      <c r="K44" s="92"/>
      <c r="L44" s="92"/>
      <c r="M44" s="18">
        <f t="shared" si="0"/>
        <v>300000</v>
      </c>
      <c r="N44" s="18">
        <f t="shared" si="1"/>
        <v>300000</v>
      </c>
    </row>
    <row r="45" spans="1:26" x14ac:dyDescent="0.25">
      <c r="A45" s="75"/>
      <c r="B45" s="90"/>
      <c r="C45" s="91" t="s">
        <v>54</v>
      </c>
      <c r="D45" s="93" t="s">
        <v>55</v>
      </c>
      <c r="E45" s="18">
        <f>[2]Arkusz2!N45</f>
        <v>1999.92</v>
      </c>
      <c r="F45" s="18">
        <f>[2]Arkusz2!I45</f>
        <v>1999.92</v>
      </c>
      <c r="G45" s="61"/>
      <c r="H45" s="21"/>
      <c r="I45" s="18">
        <f t="shared" si="2"/>
        <v>1999.92</v>
      </c>
      <c r="J45" s="18">
        <f>[2]Arkusz2!M45</f>
        <v>0</v>
      </c>
      <c r="K45" s="89"/>
      <c r="L45" s="89"/>
      <c r="M45" s="18">
        <f t="shared" si="0"/>
        <v>0</v>
      </c>
      <c r="N45" s="18">
        <f t="shared" si="1"/>
        <v>1999.92</v>
      </c>
    </row>
    <row r="46" spans="1:26" x14ac:dyDescent="0.25">
      <c r="A46" s="75"/>
      <c r="B46" s="90"/>
      <c r="C46" s="59" t="s">
        <v>56</v>
      </c>
      <c r="D46" s="95" t="s">
        <v>57</v>
      </c>
      <c r="E46" s="18">
        <f>[2]Arkusz2!N46</f>
        <v>650</v>
      </c>
      <c r="F46" s="18">
        <f>[2]Arkusz2!I46</f>
        <v>650</v>
      </c>
      <c r="G46" s="61">
        <v>434</v>
      </c>
      <c r="H46" s="21"/>
      <c r="I46" s="18">
        <f t="shared" si="2"/>
        <v>1084</v>
      </c>
      <c r="J46" s="18">
        <f>[2]Arkusz2!M46</f>
        <v>0</v>
      </c>
      <c r="K46" s="89"/>
      <c r="L46" s="89"/>
      <c r="M46" s="18">
        <f t="shared" si="0"/>
        <v>0</v>
      </c>
      <c r="N46" s="18">
        <f t="shared" si="1"/>
        <v>1084</v>
      </c>
    </row>
    <row r="47" spans="1:26" ht="14.25" x14ac:dyDescent="0.2">
      <c r="A47" s="75"/>
      <c r="B47" s="86"/>
      <c r="C47" s="91"/>
      <c r="D47" s="93"/>
      <c r="E47" s="18"/>
      <c r="F47" s="18"/>
      <c r="G47" s="88"/>
      <c r="H47" s="88"/>
      <c r="I47" s="18"/>
      <c r="J47" s="18"/>
      <c r="K47" s="88"/>
      <c r="L47" s="88"/>
      <c r="M47" s="18"/>
      <c r="N47" s="18"/>
    </row>
    <row r="48" spans="1:26" ht="16.5" thickBot="1" x14ac:dyDescent="0.3">
      <c r="A48" s="79">
        <v>750</v>
      </c>
      <c r="B48" s="80"/>
      <c r="C48" s="81"/>
      <c r="D48" s="82" t="s">
        <v>58</v>
      </c>
      <c r="E48" s="18">
        <f>[2]Arkusz2!N48</f>
        <v>127553.84</v>
      </c>
      <c r="F48" s="18">
        <f>[2]Arkusz2!I48</f>
        <v>82754.720000000001</v>
      </c>
      <c r="G48" s="96">
        <f>G49+G55+G64+G67</f>
        <v>1660</v>
      </c>
      <c r="H48" s="96">
        <f>H49+H55+H64+H67</f>
        <v>0</v>
      </c>
      <c r="I48" s="18">
        <f t="shared" si="2"/>
        <v>84414.720000000001</v>
      </c>
      <c r="J48" s="18">
        <f>[2]Arkusz2!M48</f>
        <v>44799.12</v>
      </c>
      <c r="K48" s="96">
        <f>K49+K55</f>
        <v>0</v>
      </c>
      <c r="L48" s="96">
        <f>L49+L55</f>
        <v>0</v>
      </c>
      <c r="M48" s="18">
        <f t="shared" si="0"/>
        <v>44799.12</v>
      </c>
      <c r="N48" s="18">
        <f t="shared" si="1"/>
        <v>129213.84</v>
      </c>
    </row>
    <row r="49" spans="1:52" ht="15.75" thickTop="1" thickBot="1" x14ac:dyDescent="0.25">
      <c r="A49" s="68"/>
      <c r="B49" s="69">
        <v>75011</v>
      </c>
      <c r="C49" s="97"/>
      <c r="D49" s="98" t="s">
        <v>59</v>
      </c>
      <c r="E49" s="18">
        <f>[2]Arkusz2!N49</f>
        <v>54800</v>
      </c>
      <c r="F49" s="18">
        <f>[2]Arkusz2!I49</f>
        <v>54800</v>
      </c>
      <c r="G49" s="21">
        <f>SUM(G50:G53)</f>
        <v>60</v>
      </c>
      <c r="H49" s="61"/>
      <c r="I49" s="18">
        <f t="shared" si="2"/>
        <v>54860</v>
      </c>
      <c r="J49" s="18">
        <f>[2]Arkusz2!M49</f>
        <v>0</v>
      </c>
      <c r="K49" s="92"/>
      <c r="L49" s="92"/>
      <c r="M49" s="18">
        <f t="shared" si="0"/>
        <v>0</v>
      </c>
      <c r="N49" s="18">
        <f t="shared" si="1"/>
        <v>54860</v>
      </c>
    </row>
    <row r="50" spans="1:52" ht="12.75" customHeight="1" x14ac:dyDescent="0.25">
      <c r="A50" s="73"/>
      <c r="B50" s="74"/>
      <c r="C50" s="23"/>
      <c r="D50" s="24" t="s">
        <v>37</v>
      </c>
      <c r="E50" s="18"/>
      <c r="F50" s="18"/>
      <c r="G50" s="61"/>
      <c r="H50" s="61"/>
      <c r="I50" s="18"/>
      <c r="J50" s="18"/>
      <c r="K50" s="92"/>
      <c r="L50" s="92"/>
      <c r="M50" s="18"/>
      <c r="N50" s="18"/>
    </row>
    <row r="51" spans="1:52" x14ac:dyDescent="0.25">
      <c r="A51" s="75"/>
      <c r="B51" s="76"/>
      <c r="C51" s="28"/>
      <c r="D51" s="29" t="s">
        <v>38</v>
      </c>
      <c r="E51" s="18"/>
      <c r="F51" s="18"/>
      <c r="G51" s="88"/>
      <c r="H51" s="88"/>
      <c r="I51" s="18"/>
      <c r="J51" s="18"/>
      <c r="K51" s="88"/>
      <c r="L51" s="88"/>
      <c r="M51" s="18"/>
      <c r="N51" s="18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99"/>
      <c r="AK51" s="99"/>
      <c r="AL51" s="99"/>
      <c r="AM51" s="100"/>
      <c r="AN51" s="100"/>
      <c r="AO51" s="100"/>
      <c r="AP51" s="100"/>
      <c r="AQ51" s="100"/>
      <c r="AR51" s="100"/>
      <c r="AS51" s="100"/>
      <c r="AT51" s="100"/>
      <c r="AU51" s="100"/>
      <c r="AV51" s="100"/>
      <c r="AW51" s="100"/>
      <c r="AX51" s="101"/>
      <c r="AY51" s="101"/>
      <c r="AZ51" s="101"/>
    </row>
    <row r="52" spans="1:52" x14ac:dyDescent="0.25">
      <c r="A52" s="75"/>
      <c r="B52" s="76"/>
      <c r="C52" s="23">
        <v>2010</v>
      </c>
      <c r="D52" s="29" t="s">
        <v>39</v>
      </c>
      <c r="E52" s="18">
        <f>[2]Arkusz2!N52</f>
        <v>54800</v>
      </c>
      <c r="F52" s="18">
        <f>[2]Arkusz2!I52</f>
        <v>54800</v>
      </c>
      <c r="G52" s="89"/>
      <c r="H52" s="89"/>
      <c r="I52" s="18">
        <f t="shared" si="2"/>
        <v>54800</v>
      </c>
      <c r="J52" s="18">
        <f>[2]Arkusz2!M52</f>
        <v>0</v>
      </c>
      <c r="K52" s="89"/>
      <c r="L52" s="89"/>
      <c r="M52" s="18">
        <f t="shared" si="0"/>
        <v>0</v>
      </c>
      <c r="N52" s="18">
        <f t="shared" si="1"/>
        <v>54800</v>
      </c>
    </row>
    <row r="53" spans="1:52" ht="26.25" x14ac:dyDescent="0.25">
      <c r="A53" s="75"/>
      <c r="B53" s="76"/>
      <c r="C53" s="23">
        <v>2360</v>
      </c>
      <c r="D53" s="102" t="s">
        <v>60</v>
      </c>
      <c r="E53" s="18">
        <v>0</v>
      </c>
      <c r="F53" s="18">
        <v>0</v>
      </c>
      <c r="G53" s="92">
        <v>60</v>
      </c>
      <c r="H53" s="89"/>
      <c r="I53" s="18">
        <f t="shared" si="2"/>
        <v>60</v>
      </c>
      <c r="J53" s="18">
        <f>[2]Arkusz2!M53</f>
        <v>0</v>
      </c>
      <c r="K53" s="89"/>
      <c r="L53" s="89"/>
      <c r="M53" s="18">
        <f t="shared" si="0"/>
        <v>0</v>
      </c>
      <c r="N53" s="18">
        <f t="shared" si="1"/>
        <v>60</v>
      </c>
    </row>
    <row r="54" spans="1:52" x14ac:dyDescent="0.25">
      <c r="A54" s="75"/>
      <c r="B54" s="103"/>
      <c r="C54" s="104"/>
      <c r="D54" s="105"/>
      <c r="E54" s="18"/>
      <c r="F54" s="18"/>
      <c r="G54" s="61"/>
      <c r="H54" s="61"/>
      <c r="I54" s="18"/>
      <c r="J54" s="18"/>
      <c r="K54" s="92"/>
      <c r="L54" s="92"/>
      <c r="M54" s="18"/>
      <c r="N54" s="18"/>
    </row>
    <row r="55" spans="1:52" thickBot="1" x14ac:dyDescent="0.25">
      <c r="A55" s="50"/>
      <c r="B55" s="106">
        <v>75023</v>
      </c>
      <c r="C55" s="107"/>
      <c r="D55" s="108" t="s">
        <v>61</v>
      </c>
      <c r="E55" s="18">
        <f>[2]Arkusz2!N54</f>
        <v>67353.84</v>
      </c>
      <c r="F55" s="18">
        <f>[2]Arkusz2!I54</f>
        <v>22554.720000000001</v>
      </c>
      <c r="G55" s="21">
        <f>SUM(G56:G62)</f>
        <v>500</v>
      </c>
      <c r="H55" s="61"/>
      <c r="I55" s="18">
        <f t="shared" si="2"/>
        <v>23054.720000000001</v>
      </c>
      <c r="J55" s="18">
        <f>[2]Arkusz2!M54</f>
        <v>44799.12</v>
      </c>
      <c r="K55" s="89">
        <f>SUM(K56:K62)</f>
        <v>0</v>
      </c>
      <c r="L55" s="89">
        <f>SUM(L56:L62)</f>
        <v>0</v>
      </c>
      <c r="M55" s="18">
        <f t="shared" si="0"/>
        <v>44799.12</v>
      </c>
      <c r="N55" s="18">
        <f t="shared" si="1"/>
        <v>67853.84</v>
      </c>
    </row>
    <row r="56" spans="1:52" x14ac:dyDescent="0.25">
      <c r="A56" s="73"/>
      <c r="B56" s="74"/>
      <c r="C56" s="109" t="s">
        <v>62</v>
      </c>
      <c r="D56" s="29" t="s">
        <v>63</v>
      </c>
      <c r="E56" s="18">
        <f>[2]Arkusz2!N55</f>
        <v>3300</v>
      </c>
      <c r="F56" s="18">
        <f>[2]Arkusz2!I55</f>
        <v>3300</v>
      </c>
      <c r="G56" s="61">
        <v>500</v>
      </c>
      <c r="H56" s="61"/>
      <c r="I56" s="18">
        <f t="shared" si="2"/>
        <v>3800</v>
      </c>
      <c r="J56" s="18">
        <f>[2]Arkusz2!M55</f>
        <v>0</v>
      </c>
      <c r="K56" s="92"/>
      <c r="L56" s="92"/>
      <c r="M56" s="18">
        <f t="shared" si="0"/>
        <v>0</v>
      </c>
      <c r="N56" s="18">
        <f t="shared" si="1"/>
        <v>3800</v>
      </c>
    </row>
    <row r="57" spans="1:52" x14ac:dyDescent="0.25">
      <c r="A57" s="75"/>
      <c r="B57" s="76"/>
      <c r="C57" s="28"/>
      <c r="D57" s="24" t="s">
        <v>25</v>
      </c>
      <c r="E57" s="18"/>
      <c r="F57" s="18"/>
      <c r="G57" s="61"/>
      <c r="H57" s="61"/>
      <c r="I57" s="18"/>
      <c r="J57" s="18"/>
      <c r="K57" s="92"/>
      <c r="L57" s="92"/>
      <c r="M57" s="18"/>
      <c r="N57" s="18"/>
    </row>
    <row r="58" spans="1:52" x14ac:dyDescent="0.25">
      <c r="A58" s="75"/>
      <c r="B58" s="76"/>
      <c r="C58" s="28"/>
      <c r="D58" s="29" t="s">
        <v>26</v>
      </c>
      <c r="E58" s="18"/>
      <c r="F58" s="18"/>
      <c r="G58" s="61"/>
      <c r="H58" s="61"/>
      <c r="I58" s="18"/>
      <c r="J58" s="18"/>
      <c r="K58" s="92"/>
      <c r="L58" s="92"/>
      <c r="M58" s="18"/>
      <c r="N58" s="18"/>
    </row>
    <row r="59" spans="1:52" s="4" customFormat="1" ht="14.25" x14ac:dyDescent="0.2">
      <c r="A59" s="75"/>
      <c r="B59" s="103"/>
      <c r="C59" s="28" t="s">
        <v>27</v>
      </c>
      <c r="D59" s="29" t="s">
        <v>28</v>
      </c>
      <c r="E59" s="18">
        <f>[2]Arkusz2!N58</f>
        <v>15654.72</v>
      </c>
      <c r="F59" s="18">
        <f>[2]Arkusz2!I58</f>
        <v>15654.72</v>
      </c>
      <c r="G59" s="110"/>
      <c r="H59" s="110"/>
      <c r="I59" s="18">
        <f t="shared" si="2"/>
        <v>15654.72</v>
      </c>
      <c r="J59" s="18">
        <f>[2]Arkusz2!M58</f>
        <v>0</v>
      </c>
      <c r="K59" s="92"/>
      <c r="L59" s="89"/>
      <c r="M59" s="18">
        <f t="shared" si="0"/>
        <v>0</v>
      </c>
      <c r="N59" s="18">
        <f t="shared" si="1"/>
        <v>15654.72</v>
      </c>
    </row>
    <row r="60" spans="1:52" s="4" customFormat="1" ht="14.25" x14ac:dyDescent="0.2">
      <c r="A60" s="75"/>
      <c r="B60" s="103"/>
      <c r="C60" s="111" t="s">
        <v>64</v>
      </c>
      <c r="D60" s="60" t="s">
        <v>65</v>
      </c>
      <c r="E60" s="18">
        <f>[2]Arkusz2!N59</f>
        <v>1300</v>
      </c>
      <c r="F60" s="18">
        <f>[2]Arkusz2!I59</f>
        <v>0</v>
      </c>
      <c r="G60" s="112"/>
      <c r="H60" s="110"/>
      <c r="I60" s="18">
        <f t="shared" si="2"/>
        <v>0</v>
      </c>
      <c r="J60" s="18">
        <f>[2]Arkusz2!M59</f>
        <v>1300</v>
      </c>
      <c r="K60" s="92"/>
      <c r="L60" s="89"/>
      <c r="M60" s="18">
        <f t="shared" si="0"/>
        <v>1300</v>
      </c>
      <c r="N60" s="18">
        <f t="shared" si="1"/>
        <v>1300</v>
      </c>
    </row>
    <row r="61" spans="1:52" s="4" customFormat="1" ht="14.25" x14ac:dyDescent="0.2">
      <c r="A61" s="75"/>
      <c r="B61" s="103"/>
      <c r="C61" s="111" t="s">
        <v>56</v>
      </c>
      <c r="D61" s="95" t="s">
        <v>57</v>
      </c>
      <c r="E61" s="18">
        <f>[2]Arkusz2!N60</f>
        <v>3600</v>
      </c>
      <c r="F61" s="18">
        <f>[2]Arkusz2!I60</f>
        <v>3600</v>
      </c>
      <c r="G61" s="112"/>
      <c r="H61" s="110"/>
      <c r="I61" s="18">
        <f t="shared" si="2"/>
        <v>3600</v>
      </c>
      <c r="J61" s="18">
        <f>[2]Arkusz2!M60</f>
        <v>0</v>
      </c>
      <c r="K61" s="92"/>
      <c r="L61" s="89"/>
      <c r="M61" s="18">
        <f t="shared" si="0"/>
        <v>0</v>
      </c>
      <c r="N61" s="18">
        <f t="shared" si="1"/>
        <v>3600</v>
      </c>
    </row>
    <row r="62" spans="1:52" s="4" customFormat="1" ht="39" x14ac:dyDescent="0.25">
      <c r="A62" s="113"/>
      <c r="B62" s="114"/>
      <c r="C62" s="115">
        <v>6207</v>
      </c>
      <c r="D62" s="116" t="s">
        <v>31</v>
      </c>
      <c r="E62" s="18">
        <f>[2]Arkusz2!N61</f>
        <v>43499.12</v>
      </c>
      <c r="F62" s="18">
        <f>[2]Arkusz2!I61</f>
        <v>0</v>
      </c>
      <c r="G62" s="117"/>
      <c r="H62" s="117"/>
      <c r="I62" s="26">
        <f>F62+G62-H62</f>
        <v>0</v>
      </c>
      <c r="J62" s="18">
        <f>[2]Arkusz2!M61</f>
        <v>43499.12</v>
      </c>
      <c r="K62" s="118"/>
      <c r="L62" s="118"/>
      <c r="M62" s="26">
        <f>J62+K62-L62</f>
        <v>43499.12</v>
      </c>
      <c r="N62" s="26">
        <f>I62+M62</f>
        <v>43499.12</v>
      </c>
    </row>
    <row r="63" spans="1:52" s="4" customFormat="1" ht="15.75" x14ac:dyDescent="0.25">
      <c r="A63" s="119"/>
      <c r="B63" s="120"/>
      <c r="C63" s="121"/>
      <c r="D63" s="122"/>
      <c r="E63" s="18"/>
      <c r="F63" s="18"/>
      <c r="G63" s="123"/>
      <c r="H63" s="123"/>
      <c r="I63" s="41"/>
      <c r="J63" s="18"/>
      <c r="K63" s="124"/>
      <c r="L63" s="124"/>
      <c r="M63" s="41"/>
      <c r="N63" s="41"/>
    </row>
    <row r="64" spans="1:52" s="4" customFormat="1" ht="16.5" customHeight="1" thickBot="1" x14ac:dyDescent="0.25">
      <c r="A64" s="125"/>
      <c r="B64" s="126">
        <v>75075</v>
      </c>
      <c r="C64" s="125"/>
      <c r="D64" s="127" t="s">
        <v>66</v>
      </c>
      <c r="E64" s="18">
        <f>[2]Arkusz2!N63</f>
        <v>500</v>
      </c>
      <c r="F64" s="18">
        <f>[2]Arkusz2!I63</f>
        <v>500</v>
      </c>
      <c r="G64" s="85">
        <f>SUM(G65)</f>
        <v>0</v>
      </c>
      <c r="H64" s="85">
        <f>SUM(H65)</f>
        <v>0</v>
      </c>
      <c r="I64" s="58">
        <f t="shared" ref="I64:I65" si="6">F64+G64-H64</f>
        <v>500</v>
      </c>
      <c r="J64" s="18">
        <f>[2]Arkusz2!M63</f>
        <v>0</v>
      </c>
      <c r="K64" s="85">
        <f>SUM(K65)</f>
        <v>0</v>
      </c>
      <c r="L64" s="85">
        <f>SUM(L65)</f>
        <v>0</v>
      </c>
      <c r="M64" s="58">
        <f t="shared" ref="M64:M65" si="7">J64+K64-L64</f>
        <v>0</v>
      </c>
      <c r="N64" s="58">
        <f t="shared" ref="N64:N65" si="8">I64+M64</f>
        <v>500</v>
      </c>
    </row>
    <row r="65" spans="1:14" s="4" customFormat="1" ht="12.75" x14ac:dyDescent="0.2">
      <c r="A65" s="54"/>
      <c r="B65" s="54"/>
      <c r="C65" s="54" t="s">
        <v>67</v>
      </c>
      <c r="D65" s="56" t="s">
        <v>68</v>
      </c>
      <c r="E65" s="18">
        <f>[2]Arkusz2!N64</f>
        <v>500</v>
      </c>
      <c r="F65" s="18">
        <f>[2]Arkusz2!I64</f>
        <v>500</v>
      </c>
      <c r="G65" s="61"/>
      <c r="H65" s="61"/>
      <c r="I65" s="18">
        <f t="shared" si="6"/>
        <v>500</v>
      </c>
      <c r="J65" s="18">
        <f>[2]Arkusz2!M64</f>
        <v>0</v>
      </c>
      <c r="K65" s="61"/>
      <c r="L65" s="61"/>
      <c r="M65" s="18">
        <f t="shared" si="7"/>
        <v>0</v>
      </c>
      <c r="N65" s="18">
        <f t="shared" si="8"/>
        <v>500</v>
      </c>
    </row>
    <row r="66" spans="1:14" s="4" customFormat="1" ht="15.75" x14ac:dyDescent="0.25">
      <c r="A66" s="128"/>
      <c r="B66" s="76"/>
      <c r="C66" s="28"/>
      <c r="D66" s="29"/>
      <c r="E66" s="18"/>
      <c r="F66" s="18"/>
      <c r="G66" s="110"/>
      <c r="H66" s="110"/>
      <c r="I66" s="18"/>
      <c r="J66" s="18"/>
      <c r="K66" s="89"/>
      <c r="L66" s="89"/>
      <c r="M66" s="18"/>
      <c r="N66" s="18"/>
    </row>
    <row r="67" spans="1:14" ht="13.5" thickBot="1" x14ac:dyDescent="0.25">
      <c r="A67" s="125"/>
      <c r="B67" s="126">
        <v>75095</v>
      </c>
      <c r="C67" s="126"/>
      <c r="D67" s="127" t="s">
        <v>36</v>
      </c>
      <c r="E67" s="18">
        <f>[2]Arkusz2!N66</f>
        <v>4900</v>
      </c>
      <c r="F67" s="18">
        <f>[2]Arkusz2!I66</f>
        <v>4900</v>
      </c>
      <c r="G67" s="21">
        <f>SUM(G68:G68)</f>
        <v>1100</v>
      </c>
      <c r="H67" s="21">
        <f>SUM(H68:H68)</f>
        <v>0</v>
      </c>
      <c r="I67" s="18">
        <f t="shared" ref="I67" si="9">F67+G67-H67</f>
        <v>6000</v>
      </c>
      <c r="J67" s="18">
        <f>[2]Arkusz2!M66</f>
        <v>0</v>
      </c>
      <c r="K67" s="21">
        <f>SUM(K68:K68)</f>
        <v>0</v>
      </c>
      <c r="L67" s="21">
        <f>SUM(L68:L68)</f>
        <v>0</v>
      </c>
      <c r="M67" s="18">
        <f>J67+K67-L67</f>
        <v>0</v>
      </c>
      <c r="N67" s="18">
        <f>I67+M67</f>
        <v>6000</v>
      </c>
    </row>
    <row r="68" spans="1:14" ht="12.75" x14ac:dyDescent="0.2">
      <c r="A68" s="54"/>
      <c r="B68" s="55"/>
      <c r="C68" s="55" t="s">
        <v>69</v>
      </c>
      <c r="D68" s="129" t="s">
        <v>57</v>
      </c>
      <c r="E68" s="18">
        <f>[2]Arkusz2!N67</f>
        <v>4900</v>
      </c>
      <c r="F68" s="18">
        <f>[2]Arkusz2!I67</f>
        <v>4900</v>
      </c>
      <c r="G68" s="61">
        <v>1100</v>
      </c>
      <c r="H68" s="61"/>
      <c r="I68" s="18">
        <f>F68+G68-H68</f>
        <v>6000</v>
      </c>
      <c r="J68" s="18">
        <f>[2]Arkusz2!M67</f>
        <v>0</v>
      </c>
      <c r="K68" s="61"/>
      <c r="L68" s="61"/>
      <c r="M68" s="18">
        <f>J68+K68-L68</f>
        <v>0</v>
      </c>
      <c r="N68" s="18">
        <f>I68+M68</f>
        <v>6000</v>
      </c>
    </row>
    <row r="69" spans="1:14" s="4" customFormat="1" ht="15.75" x14ac:dyDescent="0.25">
      <c r="A69" s="128"/>
      <c r="B69" s="76"/>
      <c r="C69" s="28"/>
      <c r="D69" s="29"/>
      <c r="E69" s="18"/>
      <c r="F69" s="18"/>
      <c r="G69" s="110"/>
      <c r="H69" s="110"/>
      <c r="I69" s="18"/>
      <c r="J69" s="18"/>
      <c r="K69" s="89"/>
      <c r="L69" s="89"/>
      <c r="M69" s="18"/>
      <c r="N69" s="18"/>
    </row>
    <row r="70" spans="1:14" s="4" customFormat="1" ht="15.75" x14ac:dyDescent="0.25">
      <c r="A70" s="130">
        <v>751</v>
      </c>
      <c r="B70" s="131"/>
      <c r="C70" s="132"/>
      <c r="D70" s="133" t="s">
        <v>70</v>
      </c>
      <c r="E70" s="18"/>
      <c r="F70" s="18"/>
      <c r="G70" s="96"/>
      <c r="H70" s="96"/>
      <c r="I70" s="18"/>
      <c r="J70" s="18"/>
      <c r="K70" s="134"/>
      <c r="L70" s="96"/>
      <c r="M70" s="18"/>
      <c r="N70" s="18"/>
    </row>
    <row r="71" spans="1:14" s="4" customFormat="1" ht="16.5" thickBot="1" x14ac:dyDescent="0.3">
      <c r="A71" s="135"/>
      <c r="B71" s="136"/>
      <c r="C71" s="137"/>
      <c r="D71" s="138" t="s">
        <v>71</v>
      </c>
      <c r="E71" s="18">
        <f>[2]Arkusz2!N70</f>
        <v>1100</v>
      </c>
      <c r="F71" s="18">
        <f>[2]Arkusz2!I70</f>
        <v>1100</v>
      </c>
      <c r="G71" s="96"/>
      <c r="H71" s="96"/>
      <c r="I71" s="18">
        <f t="shared" si="2"/>
        <v>1100</v>
      </c>
      <c r="J71" s="18">
        <f>[2]Arkusz2!M70</f>
        <v>0</v>
      </c>
      <c r="K71" s="134"/>
      <c r="L71" s="134"/>
      <c r="M71" s="18">
        <f t="shared" si="0"/>
        <v>0</v>
      </c>
      <c r="N71" s="18">
        <f t="shared" si="1"/>
        <v>1100</v>
      </c>
    </row>
    <row r="72" spans="1:14" s="4" customFormat="1" ht="17.25" thickTop="1" thickBot="1" x14ac:dyDescent="0.3">
      <c r="A72" s="139"/>
      <c r="B72" s="69"/>
      <c r="C72" s="70"/>
      <c r="D72" s="71" t="s">
        <v>72</v>
      </c>
      <c r="E72" s="18"/>
      <c r="F72" s="18"/>
      <c r="G72" s="110"/>
      <c r="H72" s="110"/>
      <c r="I72" s="18"/>
      <c r="J72" s="18"/>
      <c r="K72" s="89"/>
      <c r="L72" s="89"/>
      <c r="M72" s="18"/>
      <c r="N72" s="18"/>
    </row>
    <row r="73" spans="1:14" s="4" customFormat="1" ht="16.5" thickBot="1" x14ac:dyDescent="0.3">
      <c r="A73" s="140"/>
      <c r="B73" s="141">
        <v>75101</v>
      </c>
      <c r="C73" s="142"/>
      <c r="D73" s="143" t="s">
        <v>73</v>
      </c>
      <c r="E73" s="18">
        <f>[2]Arkusz2!N72</f>
        <v>1100</v>
      </c>
      <c r="F73" s="18">
        <f>[2]Arkusz2!I72</f>
        <v>1100</v>
      </c>
      <c r="G73" s="88"/>
      <c r="H73" s="88"/>
      <c r="I73" s="18">
        <f t="shared" si="2"/>
        <v>1100</v>
      </c>
      <c r="J73" s="18">
        <f>[2]Arkusz2!M72</f>
        <v>0</v>
      </c>
      <c r="K73" s="88"/>
      <c r="L73" s="88"/>
      <c r="M73" s="18">
        <f t="shared" si="0"/>
        <v>0</v>
      </c>
      <c r="N73" s="18">
        <f t="shared" si="1"/>
        <v>1100</v>
      </c>
    </row>
    <row r="74" spans="1:14" s="4" customFormat="1" ht="15.75" x14ac:dyDescent="0.25">
      <c r="A74" s="144"/>
      <c r="B74" s="145"/>
      <c r="C74" s="146"/>
      <c r="D74" s="24" t="s">
        <v>37</v>
      </c>
      <c r="E74" s="18"/>
      <c r="F74" s="18"/>
      <c r="G74" s="89"/>
      <c r="H74" s="89"/>
      <c r="I74" s="18"/>
      <c r="J74" s="18"/>
      <c r="K74" s="92"/>
      <c r="L74" s="89"/>
      <c r="M74" s="18"/>
      <c r="N74" s="18"/>
    </row>
    <row r="75" spans="1:14" ht="15.75" x14ac:dyDescent="0.25">
      <c r="A75" s="128"/>
      <c r="B75" s="76"/>
      <c r="C75" s="147"/>
      <c r="D75" s="29" t="s">
        <v>38</v>
      </c>
      <c r="E75" s="18"/>
      <c r="F75" s="18"/>
      <c r="G75" s="89"/>
      <c r="H75" s="89"/>
      <c r="I75" s="18"/>
      <c r="J75" s="18"/>
      <c r="K75" s="92"/>
      <c r="L75" s="92"/>
      <c r="M75" s="18"/>
      <c r="N75" s="18"/>
    </row>
    <row r="76" spans="1:14" ht="15.75" x14ac:dyDescent="0.25">
      <c r="A76" s="128"/>
      <c r="B76" s="76"/>
      <c r="C76" s="28">
        <v>2010</v>
      </c>
      <c r="D76" s="29" t="s">
        <v>39</v>
      </c>
      <c r="E76" s="18">
        <f>[2]Arkusz2!N75</f>
        <v>1100</v>
      </c>
      <c r="F76" s="18">
        <f>[2]Arkusz2!I75</f>
        <v>1100</v>
      </c>
      <c r="G76" s="92"/>
      <c r="H76" s="92"/>
      <c r="I76" s="18">
        <f t="shared" si="2"/>
        <v>1100</v>
      </c>
      <c r="J76" s="18">
        <f>[2]Arkusz2!M75</f>
        <v>0</v>
      </c>
      <c r="K76" s="92"/>
      <c r="L76" s="92"/>
      <c r="M76" s="18">
        <f t="shared" si="0"/>
        <v>0</v>
      </c>
      <c r="N76" s="18">
        <f t="shared" si="1"/>
        <v>1100</v>
      </c>
    </row>
    <row r="77" spans="1:14" ht="15.75" x14ac:dyDescent="0.25">
      <c r="A77" s="128"/>
      <c r="B77" s="76"/>
      <c r="C77" s="28"/>
      <c r="D77" s="29"/>
      <c r="E77" s="18"/>
      <c r="F77" s="18"/>
      <c r="G77" s="92"/>
      <c r="H77" s="92"/>
      <c r="I77" s="18"/>
      <c r="J77" s="18"/>
      <c r="K77" s="92"/>
      <c r="L77" s="92"/>
      <c r="M77" s="18"/>
      <c r="N77" s="18"/>
    </row>
    <row r="78" spans="1:14" ht="14.25" x14ac:dyDescent="0.2">
      <c r="A78" s="148">
        <v>754</v>
      </c>
      <c r="B78" s="149"/>
      <c r="C78" s="150"/>
      <c r="D78" s="149" t="s">
        <v>74</v>
      </c>
      <c r="E78" s="18">
        <f>[2]Arkusz2!N77</f>
        <v>29234.77</v>
      </c>
      <c r="F78" s="18">
        <f>[2]Arkusz2!I77</f>
        <v>0</v>
      </c>
      <c r="G78" s="151"/>
      <c r="H78" s="151"/>
      <c r="I78" s="18">
        <f>F78+G78-H78</f>
        <v>0</v>
      </c>
      <c r="J78" s="18">
        <f>[2]Arkusz2!M77</f>
        <v>29234.77</v>
      </c>
      <c r="K78" s="18">
        <f>K79</f>
        <v>0</v>
      </c>
      <c r="L78" s="18">
        <f>L79</f>
        <v>0</v>
      </c>
      <c r="M78" s="18">
        <f>J78+K78-L78</f>
        <v>29234.77</v>
      </c>
      <c r="N78" s="18">
        <f>I78+M78</f>
        <v>29234.77</v>
      </c>
    </row>
    <row r="79" spans="1:14" x14ac:dyDescent="0.25">
      <c r="A79" s="152"/>
      <c r="B79" s="153">
        <v>75412</v>
      </c>
      <c r="C79" s="154"/>
      <c r="D79" s="153" t="s">
        <v>75</v>
      </c>
      <c r="E79" s="18">
        <f>[2]Arkusz2!N78</f>
        <v>29234.77</v>
      </c>
      <c r="F79" s="18">
        <f>[2]Arkusz2!I78</f>
        <v>0</v>
      </c>
      <c r="G79" s="61"/>
      <c r="H79" s="61"/>
      <c r="I79" s="18">
        <f>F79+G79-H79</f>
        <v>0</v>
      </c>
      <c r="J79" s="18">
        <f>[2]Arkusz2!M78</f>
        <v>29234.77</v>
      </c>
      <c r="K79" s="21">
        <f>SUM(K80)</f>
        <v>0</v>
      </c>
      <c r="L79" s="21">
        <f>SUM(L80)</f>
        <v>0</v>
      </c>
      <c r="M79" s="18">
        <f>J79+K79-L79</f>
        <v>29234.77</v>
      </c>
      <c r="N79" s="18">
        <f>I79+M79</f>
        <v>29234.77</v>
      </c>
    </row>
    <row r="80" spans="1:14" ht="39" x14ac:dyDescent="0.25">
      <c r="A80" s="155"/>
      <c r="B80" s="156"/>
      <c r="C80" s="157">
        <v>6207</v>
      </c>
      <c r="D80" s="158" t="s">
        <v>31</v>
      </c>
      <c r="E80" s="18">
        <f>[2]Arkusz2!N79</f>
        <v>29234.77</v>
      </c>
      <c r="F80" s="18">
        <f>[2]Arkusz2!I79</f>
        <v>0</v>
      </c>
      <c r="G80" s="110"/>
      <c r="H80" s="110"/>
      <c r="I80" s="18">
        <f>F80+G80-H80</f>
        <v>0</v>
      </c>
      <c r="J80" s="18">
        <f>[2]Arkusz2!M79</f>
        <v>29234.77</v>
      </c>
      <c r="K80" s="112"/>
      <c r="L80" s="112"/>
      <c r="M80" s="18">
        <f>J80+K80-L80</f>
        <v>29234.77</v>
      </c>
      <c r="N80" s="18">
        <f>I80+M80</f>
        <v>29234.77</v>
      </c>
    </row>
    <row r="81" spans="1:14" ht="15.75" x14ac:dyDescent="0.25">
      <c r="A81" s="128"/>
      <c r="B81" s="76"/>
      <c r="C81" s="28"/>
      <c r="D81" s="29"/>
      <c r="E81" s="18"/>
      <c r="F81" s="18"/>
      <c r="G81" s="92"/>
      <c r="H81" s="92"/>
      <c r="I81" s="18"/>
      <c r="J81" s="18"/>
      <c r="K81" s="92"/>
      <c r="L81" s="92"/>
      <c r="M81" s="18"/>
      <c r="N81" s="18"/>
    </row>
    <row r="82" spans="1:14" ht="15.75" x14ac:dyDescent="0.25">
      <c r="A82" s="130">
        <v>756</v>
      </c>
      <c r="B82" s="159"/>
      <c r="C82" s="160"/>
      <c r="D82" s="133" t="s">
        <v>76</v>
      </c>
      <c r="E82" s="18"/>
      <c r="F82" s="18"/>
      <c r="G82" s="134"/>
      <c r="H82" s="134"/>
      <c r="I82" s="18"/>
      <c r="J82" s="18"/>
      <c r="K82" s="134"/>
      <c r="L82" s="134"/>
      <c r="M82" s="18"/>
      <c r="N82" s="18"/>
    </row>
    <row r="83" spans="1:14" ht="15.75" x14ac:dyDescent="0.25">
      <c r="A83" s="161"/>
      <c r="B83" s="159"/>
      <c r="C83" s="162"/>
      <c r="D83" s="163" t="s">
        <v>77</v>
      </c>
      <c r="E83" s="18"/>
      <c r="F83" s="18"/>
      <c r="G83" s="134"/>
      <c r="H83" s="134"/>
      <c r="I83" s="18"/>
      <c r="J83" s="18"/>
      <c r="K83" s="134"/>
      <c r="L83" s="134"/>
      <c r="M83" s="18"/>
      <c r="N83" s="18"/>
    </row>
    <row r="84" spans="1:14" ht="16.5" thickBot="1" x14ac:dyDescent="0.3">
      <c r="A84" s="135"/>
      <c r="B84" s="136"/>
      <c r="C84" s="137"/>
      <c r="D84" s="138" t="s">
        <v>78</v>
      </c>
      <c r="E84" s="18">
        <f>[2]Arkusz2!N83</f>
        <v>7491293.9000000004</v>
      </c>
      <c r="F84" s="18">
        <f>[2]Arkusz2!I83</f>
        <v>7491293.9000000004</v>
      </c>
      <c r="G84" s="96">
        <f>G85+G92+G104+G116+G124</f>
        <v>23000</v>
      </c>
      <c r="H84" s="96">
        <f>H85+H92+H104+H116+H124</f>
        <v>2253.4</v>
      </c>
      <c r="I84" s="18">
        <f t="shared" si="2"/>
        <v>7512040.5</v>
      </c>
      <c r="J84" s="18">
        <f>[2]Arkusz2!M83</f>
        <v>0</v>
      </c>
      <c r="K84" s="96"/>
      <c r="L84" s="96"/>
      <c r="M84" s="18">
        <f t="shared" si="0"/>
        <v>0</v>
      </c>
      <c r="N84" s="18">
        <f t="shared" si="1"/>
        <v>7512040.5</v>
      </c>
    </row>
    <row r="85" spans="1:14" ht="17.25" thickTop="1" thickBot="1" x14ac:dyDescent="0.3">
      <c r="A85" s="139"/>
      <c r="B85" s="69">
        <v>75601</v>
      </c>
      <c r="C85" s="70"/>
      <c r="D85" s="71" t="s">
        <v>79</v>
      </c>
      <c r="E85" s="18">
        <f>[2]Arkusz2!N84</f>
        <v>10500</v>
      </c>
      <c r="F85" s="18">
        <f>[2]Arkusz2!I84</f>
        <v>10500</v>
      </c>
      <c r="G85" s="89"/>
      <c r="H85" s="89"/>
      <c r="I85" s="18">
        <f t="shared" si="2"/>
        <v>10500</v>
      </c>
      <c r="J85" s="18">
        <f>[2]Arkusz2!M84</f>
        <v>0</v>
      </c>
      <c r="K85" s="89"/>
      <c r="L85" s="89"/>
      <c r="M85" s="18">
        <f t="shared" si="0"/>
        <v>0</v>
      </c>
      <c r="N85" s="18">
        <f t="shared" si="1"/>
        <v>10500</v>
      </c>
    </row>
    <row r="86" spans="1:14" ht="15.75" x14ac:dyDescent="0.25">
      <c r="A86" s="144"/>
      <c r="B86" s="74"/>
      <c r="C86" s="23"/>
      <c r="D86" s="24" t="s">
        <v>80</v>
      </c>
      <c r="E86" s="18"/>
      <c r="F86" s="18"/>
      <c r="G86" s="89"/>
      <c r="H86" s="89"/>
      <c r="I86" s="18"/>
      <c r="J86" s="18"/>
      <c r="K86" s="89"/>
      <c r="L86" s="89"/>
      <c r="M86" s="18"/>
      <c r="N86" s="18"/>
    </row>
    <row r="87" spans="1:14" ht="15.75" x14ac:dyDescent="0.25">
      <c r="A87" s="128"/>
      <c r="B87" s="86"/>
      <c r="C87" s="91" t="s">
        <v>81</v>
      </c>
      <c r="D87" s="93" t="s">
        <v>82</v>
      </c>
      <c r="E87" s="18">
        <f>[2]Arkusz2!N86</f>
        <v>10000</v>
      </c>
      <c r="F87" s="18">
        <f>[2]Arkusz2!I86</f>
        <v>10000</v>
      </c>
      <c r="G87" s="92"/>
      <c r="H87" s="92"/>
      <c r="I87" s="18">
        <f t="shared" si="2"/>
        <v>10000</v>
      </c>
      <c r="J87" s="18">
        <f>[2]Arkusz2!M86</f>
        <v>0</v>
      </c>
      <c r="K87" s="92"/>
      <c r="L87" s="92"/>
      <c r="M87" s="18">
        <f t="shared" si="0"/>
        <v>0</v>
      </c>
      <c r="N87" s="18">
        <f t="shared" si="1"/>
        <v>10000</v>
      </c>
    </row>
    <row r="88" spans="1:14" ht="15.75" x14ac:dyDescent="0.25">
      <c r="A88" s="128"/>
      <c r="B88" s="103"/>
      <c r="C88" s="28" t="s">
        <v>83</v>
      </c>
      <c r="D88" s="29" t="s">
        <v>84</v>
      </c>
      <c r="E88" s="18">
        <f>[2]Arkusz2!N87</f>
        <v>500</v>
      </c>
      <c r="F88" s="18">
        <f>[2]Arkusz2!I87</f>
        <v>500</v>
      </c>
      <c r="G88" s="92"/>
      <c r="H88" s="92"/>
      <c r="I88" s="18">
        <f t="shared" si="2"/>
        <v>500</v>
      </c>
      <c r="J88" s="18">
        <f>[2]Arkusz2!M87</f>
        <v>0</v>
      </c>
      <c r="K88" s="92"/>
      <c r="L88" s="92"/>
      <c r="M88" s="18">
        <f t="shared" si="0"/>
        <v>0</v>
      </c>
      <c r="N88" s="18">
        <f t="shared" si="1"/>
        <v>500</v>
      </c>
    </row>
    <row r="89" spans="1:14" ht="15.75" x14ac:dyDescent="0.25">
      <c r="A89" s="128"/>
      <c r="B89" s="103"/>
      <c r="C89" s="104"/>
      <c r="D89" s="105"/>
      <c r="E89" s="18"/>
      <c r="F89" s="18"/>
      <c r="G89" s="92"/>
      <c r="H89" s="92"/>
      <c r="I89" s="18"/>
      <c r="J89" s="18"/>
      <c r="K89" s="92"/>
      <c r="L89" s="92"/>
      <c r="M89" s="18"/>
      <c r="N89" s="18"/>
    </row>
    <row r="90" spans="1:14" ht="15.75" x14ac:dyDescent="0.25">
      <c r="A90" s="128"/>
      <c r="B90" s="103" t="s">
        <v>85</v>
      </c>
      <c r="C90" s="104"/>
      <c r="D90" s="164" t="s">
        <v>86</v>
      </c>
      <c r="E90" s="18"/>
      <c r="F90" s="18"/>
      <c r="G90" s="92"/>
      <c r="H90" s="92"/>
      <c r="I90" s="18"/>
      <c r="J90" s="18"/>
      <c r="K90" s="92"/>
      <c r="L90" s="92"/>
      <c r="M90" s="18"/>
      <c r="N90" s="18"/>
    </row>
    <row r="91" spans="1:14" s="4" customFormat="1" ht="15.75" x14ac:dyDescent="0.25">
      <c r="A91" s="128"/>
      <c r="B91" s="103"/>
      <c r="C91" s="104"/>
      <c r="D91" s="164" t="s">
        <v>87</v>
      </c>
      <c r="E91" s="18"/>
      <c r="F91" s="18"/>
      <c r="G91" s="89"/>
      <c r="H91" s="89"/>
      <c r="I91" s="18"/>
      <c r="J91" s="18"/>
      <c r="K91" s="89"/>
      <c r="L91" s="92"/>
      <c r="M91" s="18"/>
      <c r="N91" s="18"/>
    </row>
    <row r="92" spans="1:14" s="4" customFormat="1" ht="16.5" thickBot="1" x14ac:dyDescent="0.3">
      <c r="A92" s="165"/>
      <c r="B92" s="166">
        <v>75615</v>
      </c>
      <c r="C92" s="167"/>
      <c r="D92" s="168" t="s">
        <v>88</v>
      </c>
      <c r="E92" s="18">
        <f>[2]Arkusz2!N91</f>
        <v>1472631.98</v>
      </c>
      <c r="F92" s="18">
        <f>[2]Arkusz2!I91</f>
        <v>1472631.98</v>
      </c>
      <c r="G92" s="89">
        <f>SUM(G93:G99)</f>
        <v>20000</v>
      </c>
      <c r="H92" s="89"/>
      <c r="I92" s="18">
        <f t="shared" si="2"/>
        <v>1492631.98</v>
      </c>
      <c r="J92" s="18">
        <f>[2]Arkusz2!M91</f>
        <v>0</v>
      </c>
      <c r="K92" s="89"/>
      <c r="L92" s="89"/>
      <c r="M92" s="18">
        <f t="shared" si="0"/>
        <v>0</v>
      </c>
      <c r="N92" s="18">
        <f t="shared" si="1"/>
        <v>1492631.98</v>
      </c>
    </row>
    <row r="93" spans="1:14" ht="15.75" x14ac:dyDescent="0.25">
      <c r="A93" s="144"/>
      <c r="B93" s="169"/>
      <c r="C93" s="23" t="s">
        <v>89</v>
      </c>
      <c r="D93" s="24" t="s">
        <v>90</v>
      </c>
      <c r="E93" s="18">
        <f>[2]Arkusz2!N92</f>
        <v>1255762</v>
      </c>
      <c r="F93" s="18">
        <f>[2]Arkusz2!I92</f>
        <v>1255762</v>
      </c>
      <c r="G93" s="89"/>
      <c r="H93" s="89"/>
      <c r="I93" s="18">
        <f t="shared" si="2"/>
        <v>1255762</v>
      </c>
      <c r="J93" s="18">
        <f>[2]Arkusz2!M92</f>
        <v>0</v>
      </c>
      <c r="K93" s="89"/>
      <c r="L93" s="89"/>
      <c r="M93" s="18">
        <f t="shared" si="0"/>
        <v>0</v>
      </c>
      <c r="N93" s="18">
        <f t="shared" si="1"/>
        <v>1255762</v>
      </c>
    </row>
    <row r="94" spans="1:14" ht="15.75" x14ac:dyDescent="0.25">
      <c r="A94" s="128"/>
      <c r="B94" s="76"/>
      <c r="C94" s="28" t="s">
        <v>91</v>
      </c>
      <c r="D94" s="29" t="s">
        <v>92</v>
      </c>
      <c r="E94" s="18">
        <f>[2]Arkusz2!N93</f>
        <v>133078</v>
      </c>
      <c r="F94" s="18">
        <f>[2]Arkusz2!I93</f>
        <v>133078</v>
      </c>
      <c r="G94" s="92"/>
      <c r="H94" s="92"/>
      <c r="I94" s="18">
        <f t="shared" si="2"/>
        <v>133078</v>
      </c>
      <c r="J94" s="18">
        <f>[2]Arkusz2!M93</f>
        <v>0</v>
      </c>
      <c r="K94" s="92"/>
      <c r="L94" s="92"/>
      <c r="M94" s="18">
        <f t="shared" si="0"/>
        <v>0</v>
      </c>
      <c r="N94" s="18">
        <f t="shared" si="1"/>
        <v>133078</v>
      </c>
    </row>
    <row r="95" spans="1:14" ht="15.75" x14ac:dyDescent="0.25">
      <c r="A95" s="128"/>
      <c r="B95" s="76"/>
      <c r="C95" s="28" t="s">
        <v>93</v>
      </c>
      <c r="D95" s="29" t="s">
        <v>94</v>
      </c>
      <c r="E95" s="18">
        <f>[2]Arkusz2!N94</f>
        <v>47175</v>
      </c>
      <c r="F95" s="18">
        <f>[2]Arkusz2!I94</f>
        <v>47175</v>
      </c>
      <c r="G95" s="92"/>
      <c r="H95" s="92"/>
      <c r="I95" s="18">
        <f t="shared" si="2"/>
        <v>47175</v>
      </c>
      <c r="J95" s="18">
        <f>[2]Arkusz2!M94</f>
        <v>0</v>
      </c>
      <c r="K95" s="92"/>
      <c r="L95" s="92"/>
      <c r="M95" s="18">
        <f t="shared" si="0"/>
        <v>0</v>
      </c>
      <c r="N95" s="18">
        <f t="shared" si="1"/>
        <v>47175</v>
      </c>
    </row>
    <row r="96" spans="1:14" ht="15.75" x14ac:dyDescent="0.25">
      <c r="A96" s="128"/>
      <c r="B96" s="90"/>
      <c r="C96" s="91" t="s">
        <v>95</v>
      </c>
      <c r="D96" s="93" t="s">
        <v>96</v>
      </c>
      <c r="E96" s="18">
        <f>[2]Arkusz2!N95</f>
        <v>3583.98</v>
      </c>
      <c r="F96" s="18">
        <f>[2]Arkusz2!I95</f>
        <v>3583.98</v>
      </c>
      <c r="G96" s="92"/>
      <c r="H96" s="92"/>
      <c r="I96" s="18">
        <f t="shared" si="2"/>
        <v>3583.98</v>
      </c>
      <c r="J96" s="18">
        <f>[2]Arkusz2!M95</f>
        <v>0</v>
      </c>
      <c r="K96" s="92"/>
      <c r="L96" s="92"/>
      <c r="M96" s="18">
        <f t="shared" si="0"/>
        <v>0</v>
      </c>
      <c r="N96" s="18">
        <f t="shared" si="1"/>
        <v>3583.98</v>
      </c>
    </row>
    <row r="97" spans="1:14" ht="15.75" x14ac:dyDescent="0.25">
      <c r="A97" s="128"/>
      <c r="B97" s="76"/>
      <c r="C97" s="28" t="s">
        <v>97</v>
      </c>
      <c r="D97" s="29" t="s">
        <v>98</v>
      </c>
      <c r="E97" s="18">
        <f>[2]Arkusz2!N96</f>
        <v>30000</v>
      </c>
      <c r="F97" s="18">
        <f>[2]Arkusz2!I96</f>
        <v>30000</v>
      </c>
      <c r="G97" s="92">
        <v>20000</v>
      </c>
      <c r="H97" s="92"/>
      <c r="I97" s="18">
        <f t="shared" si="2"/>
        <v>50000</v>
      </c>
      <c r="J97" s="18">
        <f>[2]Arkusz2!M96</f>
        <v>0</v>
      </c>
      <c r="K97" s="92"/>
      <c r="L97" s="92"/>
      <c r="M97" s="18">
        <f t="shared" si="0"/>
        <v>0</v>
      </c>
      <c r="N97" s="18">
        <f t="shared" si="1"/>
        <v>50000</v>
      </c>
    </row>
    <row r="98" spans="1:14" ht="15.75" x14ac:dyDescent="0.25">
      <c r="A98" s="128"/>
      <c r="B98" s="76"/>
      <c r="C98" s="28" t="s">
        <v>83</v>
      </c>
      <c r="D98" s="29" t="s">
        <v>99</v>
      </c>
      <c r="E98" s="18">
        <f>[2]Arkusz2!N97</f>
        <v>2000</v>
      </c>
      <c r="F98" s="18">
        <f>[2]Arkusz2!I97</f>
        <v>2000</v>
      </c>
      <c r="G98" s="89"/>
      <c r="H98" s="89"/>
      <c r="I98" s="18">
        <f t="shared" si="2"/>
        <v>2000</v>
      </c>
      <c r="J98" s="18">
        <f>[2]Arkusz2!M97</f>
        <v>0</v>
      </c>
      <c r="K98" s="89"/>
      <c r="L98" s="89"/>
      <c r="M98" s="18">
        <f t="shared" si="0"/>
        <v>0</v>
      </c>
      <c r="N98" s="18">
        <f t="shared" si="1"/>
        <v>2000</v>
      </c>
    </row>
    <row r="99" spans="1:14" ht="15.75" x14ac:dyDescent="0.25">
      <c r="A99" s="128"/>
      <c r="B99" s="76"/>
      <c r="C99" s="28">
        <v>2680</v>
      </c>
      <c r="D99" s="29" t="s">
        <v>100</v>
      </c>
      <c r="E99" s="18">
        <f>[2]Arkusz2!N98</f>
        <v>1033</v>
      </c>
      <c r="F99" s="18">
        <f>[2]Arkusz2!I98</f>
        <v>1033</v>
      </c>
      <c r="G99" s="92"/>
      <c r="H99" s="92"/>
      <c r="I99" s="18">
        <f t="shared" si="2"/>
        <v>1033</v>
      </c>
      <c r="J99" s="18">
        <f>[2]Arkusz2!M98</f>
        <v>0</v>
      </c>
      <c r="K99" s="92"/>
      <c r="L99" s="92"/>
      <c r="M99" s="18">
        <f t="shared" si="0"/>
        <v>0</v>
      </c>
      <c r="N99" s="18">
        <f t="shared" si="1"/>
        <v>1033</v>
      </c>
    </row>
    <row r="100" spans="1:14" ht="15.75" x14ac:dyDescent="0.25">
      <c r="A100" s="128"/>
      <c r="B100" s="76"/>
      <c r="C100" s="28"/>
      <c r="D100" s="29"/>
      <c r="E100" s="18"/>
      <c r="F100" s="18"/>
      <c r="G100" s="92"/>
      <c r="H100" s="92"/>
      <c r="I100" s="18"/>
      <c r="J100" s="18"/>
      <c r="K100" s="92"/>
      <c r="L100" s="92"/>
      <c r="M100" s="18"/>
      <c r="N100" s="18"/>
    </row>
    <row r="101" spans="1:14" ht="15.75" x14ac:dyDescent="0.25">
      <c r="A101" s="128"/>
      <c r="B101" s="76"/>
      <c r="C101" s="28"/>
      <c r="D101" s="29"/>
      <c r="E101" s="18"/>
      <c r="F101" s="18"/>
      <c r="G101" s="89"/>
      <c r="H101" s="89"/>
      <c r="I101" s="18"/>
      <c r="J101" s="18"/>
      <c r="K101" s="89"/>
      <c r="L101" s="89"/>
      <c r="M101" s="18"/>
      <c r="N101" s="18"/>
    </row>
    <row r="102" spans="1:14" ht="15.75" x14ac:dyDescent="0.25">
      <c r="A102" s="128"/>
      <c r="B102" s="76"/>
      <c r="C102" s="28"/>
      <c r="D102" s="164" t="s">
        <v>101</v>
      </c>
      <c r="E102" s="18"/>
      <c r="F102" s="18"/>
      <c r="G102" s="92"/>
      <c r="H102" s="92"/>
      <c r="I102" s="18"/>
      <c r="J102" s="18"/>
      <c r="K102" s="92"/>
      <c r="L102" s="92"/>
      <c r="M102" s="18"/>
      <c r="N102" s="18"/>
    </row>
    <row r="103" spans="1:14" ht="15.75" x14ac:dyDescent="0.25">
      <c r="A103" s="128"/>
      <c r="B103" s="76"/>
      <c r="C103" s="28"/>
      <c r="D103" s="164" t="s">
        <v>102</v>
      </c>
      <c r="E103" s="18"/>
      <c r="F103" s="18"/>
      <c r="G103" s="89"/>
      <c r="H103" s="89"/>
      <c r="I103" s="18"/>
      <c r="J103" s="18"/>
      <c r="K103" s="89"/>
      <c r="L103" s="89"/>
      <c r="M103" s="18"/>
      <c r="N103" s="18"/>
    </row>
    <row r="104" spans="1:14" ht="16.5" thickBot="1" x14ac:dyDescent="0.3">
      <c r="A104" s="165"/>
      <c r="B104" s="106">
        <v>75616</v>
      </c>
      <c r="C104" s="170"/>
      <c r="D104" s="168" t="s">
        <v>103</v>
      </c>
      <c r="E104" s="18">
        <f>[2]Arkusz2!N103</f>
        <v>2008335.22</v>
      </c>
      <c r="F104" s="18">
        <f>[2]Arkusz2!I103</f>
        <v>2008335.22</v>
      </c>
      <c r="G104" s="89">
        <f>SUM(G105:G113)</f>
        <v>3000</v>
      </c>
      <c r="H104" s="92"/>
      <c r="I104" s="18">
        <f t="shared" si="2"/>
        <v>2011335.22</v>
      </c>
      <c r="J104" s="18">
        <f>[2]Arkusz2!M103</f>
        <v>0</v>
      </c>
      <c r="K104" s="92"/>
      <c r="L104" s="92"/>
      <c r="M104" s="18">
        <f t="shared" ref="M104:M178" si="10">J104+K104-L104</f>
        <v>0</v>
      </c>
      <c r="N104" s="18">
        <f t="shared" ref="N104:N178" si="11">I104+M104</f>
        <v>2011335.22</v>
      </c>
    </row>
    <row r="105" spans="1:14" ht="15.75" x14ac:dyDescent="0.25">
      <c r="A105" s="144"/>
      <c r="B105" s="169"/>
      <c r="C105" s="23" t="s">
        <v>89</v>
      </c>
      <c r="D105" s="24" t="s">
        <v>90</v>
      </c>
      <c r="E105" s="18">
        <f>[2]Arkusz2!N104</f>
        <v>1240447</v>
      </c>
      <c r="F105" s="18">
        <f>[2]Arkusz2!I104</f>
        <v>1240447</v>
      </c>
      <c r="G105" s="88"/>
      <c r="H105" s="88"/>
      <c r="I105" s="18">
        <f t="shared" ref="I105:I178" si="12">F105+G105-H105</f>
        <v>1240447</v>
      </c>
      <c r="J105" s="18">
        <f>[2]Arkusz2!M104</f>
        <v>0</v>
      </c>
      <c r="K105" s="171"/>
      <c r="L105" s="171"/>
      <c r="M105" s="18">
        <f t="shared" si="10"/>
        <v>0</v>
      </c>
      <c r="N105" s="18">
        <f t="shared" si="11"/>
        <v>1240447</v>
      </c>
    </row>
    <row r="106" spans="1:14" ht="15.75" x14ac:dyDescent="0.25">
      <c r="A106" s="128"/>
      <c r="B106" s="76"/>
      <c r="C106" s="28" t="s">
        <v>91</v>
      </c>
      <c r="D106" s="29" t="s">
        <v>92</v>
      </c>
      <c r="E106" s="18">
        <f>[2]Arkusz2!N105</f>
        <v>460877</v>
      </c>
      <c r="F106" s="18">
        <f>[2]Arkusz2!I105</f>
        <v>460877</v>
      </c>
      <c r="G106" s="92"/>
      <c r="H106" s="92"/>
      <c r="I106" s="18">
        <f t="shared" si="12"/>
        <v>460877</v>
      </c>
      <c r="J106" s="18">
        <f>[2]Arkusz2!M105</f>
        <v>0</v>
      </c>
      <c r="K106" s="92"/>
      <c r="L106" s="92"/>
      <c r="M106" s="18">
        <f t="shared" si="10"/>
        <v>0</v>
      </c>
      <c r="N106" s="18">
        <f t="shared" si="11"/>
        <v>460877</v>
      </c>
    </row>
    <row r="107" spans="1:14" ht="15.75" x14ac:dyDescent="0.25">
      <c r="A107" s="128"/>
      <c r="B107" s="76"/>
      <c r="C107" s="28" t="s">
        <v>93</v>
      </c>
      <c r="D107" s="29" t="s">
        <v>94</v>
      </c>
      <c r="E107" s="18">
        <f>[2]Arkusz2!N106</f>
        <v>5561</v>
      </c>
      <c r="F107" s="18">
        <f>[2]Arkusz2!I106</f>
        <v>5561</v>
      </c>
      <c r="G107" s="92"/>
      <c r="H107" s="92"/>
      <c r="I107" s="18">
        <f t="shared" si="12"/>
        <v>5561</v>
      </c>
      <c r="J107" s="18">
        <f>[2]Arkusz2!M106</f>
        <v>0</v>
      </c>
      <c r="K107" s="92"/>
      <c r="L107" s="92"/>
      <c r="M107" s="18">
        <f t="shared" si="10"/>
        <v>0</v>
      </c>
      <c r="N107" s="18">
        <f t="shared" si="11"/>
        <v>5561</v>
      </c>
    </row>
    <row r="108" spans="1:14" ht="15.75" x14ac:dyDescent="0.25">
      <c r="A108" s="128"/>
      <c r="B108" s="90"/>
      <c r="C108" s="91" t="s">
        <v>95</v>
      </c>
      <c r="D108" s="93" t="s">
        <v>96</v>
      </c>
      <c r="E108" s="18">
        <f>[2]Arkusz2!N107</f>
        <v>52800.22</v>
      </c>
      <c r="F108" s="18">
        <f>[2]Arkusz2!I107</f>
        <v>52800.22</v>
      </c>
      <c r="G108" s="92"/>
      <c r="H108" s="92"/>
      <c r="I108" s="18">
        <f t="shared" si="12"/>
        <v>52800.22</v>
      </c>
      <c r="J108" s="18">
        <f>[2]Arkusz2!M107</f>
        <v>0</v>
      </c>
      <c r="K108" s="92"/>
      <c r="L108" s="92"/>
      <c r="M108" s="18">
        <f t="shared" si="10"/>
        <v>0</v>
      </c>
      <c r="N108" s="18">
        <f t="shared" si="11"/>
        <v>52800.22</v>
      </c>
    </row>
    <row r="109" spans="1:14" ht="15.75" x14ac:dyDescent="0.25">
      <c r="A109" s="128"/>
      <c r="B109" s="90"/>
      <c r="C109" s="91" t="s">
        <v>104</v>
      </c>
      <c r="D109" s="93" t="s">
        <v>105</v>
      </c>
      <c r="E109" s="18">
        <f>[2]Arkusz2!N108</f>
        <v>25000</v>
      </c>
      <c r="F109" s="18">
        <f>[2]Arkusz2!I108</f>
        <v>25000</v>
      </c>
      <c r="G109" s="92"/>
      <c r="H109" s="92"/>
      <c r="I109" s="18">
        <f t="shared" si="12"/>
        <v>25000</v>
      </c>
      <c r="J109" s="18">
        <f>[2]Arkusz2!M108</f>
        <v>0</v>
      </c>
      <c r="K109" s="92"/>
      <c r="L109" s="92"/>
      <c r="M109" s="18">
        <f t="shared" si="10"/>
        <v>0</v>
      </c>
      <c r="N109" s="18">
        <f t="shared" si="11"/>
        <v>25000</v>
      </c>
    </row>
    <row r="110" spans="1:14" ht="15.75" x14ac:dyDescent="0.25">
      <c r="A110" s="128"/>
      <c r="B110" s="90"/>
      <c r="C110" s="91" t="s">
        <v>106</v>
      </c>
      <c r="D110" s="93" t="s">
        <v>107</v>
      </c>
      <c r="E110" s="18">
        <f>[2]Arkusz2!N109</f>
        <v>3650</v>
      </c>
      <c r="F110" s="18">
        <f>[2]Arkusz2!I109</f>
        <v>3650</v>
      </c>
      <c r="G110" s="92"/>
      <c r="H110" s="92"/>
      <c r="I110" s="18">
        <f t="shared" si="12"/>
        <v>3650</v>
      </c>
      <c r="J110" s="18">
        <f>[2]Arkusz2!M109</f>
        <v>0</v>
      </c>
      <c r="K110" s="92"/>
      <c r="L110" s="92"/>
      <c r="M110" s="18">
        <f t="shared" si="10"/>
        <v>0</v>
      </c>
      <c r="N110" s="18">
        <f t="shared" si="11"/>
        <v>3650</v>
      </c>
    </row>
    <row r="111" spans="1:14" ht="15.75" x14ac:dyDescent="0.25">
      <c r="A111" s="128"/>
      <c r="B111" s="90"/>
      <c r="C111" s="91" t="s">
        <v>108</v>
      </c>
      <c r="D111" s="93" t="s">
        <v>109</v>
      </c>
      <c r="E111" s="18">
        <f>[2]Arkusz2!N110</f>
        <v>90000</v>
      </c>
      <c r="F111" s="18">
        <f>[2]Arkusz2!I110</f>
        <v>90000</v>
      </c>
      <c r="G111" s="92"/>
      <c r="H111" s="92"/>
      <c r="I111" s="18">
        <f t="shared" si="12"/>
        <v>90000</v>
      </c>
      <c r="J111" s="18">
        <f>[2]Arkusz2!M110</f>
        <v>0</v>
      </c>
      <c r="K111" s="92"/>
      <c r="L111" s="92"/>
      <c r="M111" s="18">
        <f t="shared" si="10"/>
        <v>0</v>
      </c>
      <c r="N111" s="18">
        <f t="shared" si="11"/>
        <v>90000</v>
      </c>
    </row>
    <row r="112" spans="1:14" ht="15.75" x14ac:dyDescent="0.25">
      <c r="A112" s="128"/>
      <c r="B112" s="76"/>
      <c r="C112" s="28" t="s">
        <v>97</v>
      </c>
      <c r="D112" s="29" t="s">
        <v>98</v>
      </c>
      <c r="E112" s="18">
        <f>[2]Arkusz2!N111</f>
        <v>120000</v>
      </c>
      <c r="F112" s="18">
        <f>[2]Arkusz2!I111</f>
        <v>120000</v>
      </c>
      <c r="G112" s="89"/>
      <c r="H112" s="89"/>
      <c r="I112" s="18">
        <f t="shared" si="12"/>
        <v>120000</v>
      </c>
      <c r="J112" s="18">
        <f>[2]Arkusz2!M111</f>
        <v>0</v>
      </c>
      <c r="K112" s="89"/>
      <c r="L112" s="89"/>
      <c r="M112" s="18">
        <f t="shared" si="10"/>
        <v>0</v>
      </c>
      <c r="N112" s="18">
        <f t="shared" si="11"/>
        <v>120000</v>
      </c>
    </row>
    <row r="113" spans="1:14" ht="15.75" x14ac:dyDescent="0.25">
      <c r="A113" s="128"/>
      <c r="B113" s="76"/>
      <c r="C113" s="28" t="s">
        <v>83</v>
      </c>
      <c r="D113" s="29" t="s">
        <v>99</v>
      </c>
      <c r="E113" s="18">
        <f>[2]Arkusz2!N112</f>
        <v>10000</v>
      </c>
      <c r="F113" s="18">
        <f>[2]Arkusz2!I112</f>
        <v>10000</v>
      </c>
      <c r="G113" s="92">
        <v>3000</v>
      </c>
      <c r="H113" s="92"/>
      <c r="I113" s="18">
        <f t="shared" si="12"/>
        <v>13000</v>
      </c>
      <c r="J113" s="18">
        <f>[2]Arkusz2!M112</f>
        <v>0</v>
      </c>
      <c r="K113" s="92"/>
      <c r="L113" s="92"/>
      <c r="M113" s="18">
        <f t="shared" si="10"/>
        <v>0</v>
      </c>
      <c r="N113" s="18">
        <f t="shared" si="11"/>
        <v>13000</v>
      </c>
    </row>
    <row r="114" spans="1:14" ht="15.75" x14ac:dyDescent="0.25">
      <c r="A114" s="128"/>
      <c r="B114" s="76"/>
      <c r="C114" s="172"/>
      <c r="D114" s="173"/>
      <c r="E114" s="18"/>
      <c r="F114" s="18"/>
      <c r="G114" s="92"/>
      <c r="H114" s="92"/>
      <c r="I114" s="18"/>
      <c r="J114" s="18"/>
      <c r="K114" s="92"/>
      <c r="L114" s="92"/>
      <c r="M114" s="18"/>
      <c r="N114" s="18"/>
    </row>
    <row r="115" spans="1:14" ht="15.75" x14ac:dyDescent="0.25">
      <c r="A115" s="128"/>
      <c r="B115" s="76"/>
      <c r="C115" s="172"/>
      <c r="D115" s="174" t="s">
        <v>110</v>
      </c>
      <c r="E115" s="18"/>
      <c r="F115" s="18"/>
      <c r="G115" s="92"/>
      <c r="H115" s="92"/>
      <c r="I115" s="18"/>
      <c r="J115" s="18"/>
      <c r="K115" s="92"/>
      <c r="L115" s="92"/>
      <c r="M115" s="18"/>
      <c r="N115" s="18"/>
    </row>
    <row r="116" spans="1:14" ht="16.5" thickBot="1" x14ac:dyDescent="0.3">
      <c r="A116" s="165"/>
      <c r="B116" s="106">
        <v>75618</v>
      </c>
      <c r="C116" s="107"/>
      <c r="D116" s="108" t="s">
        <v>111</v>
      </c>
      <c r="E116" s="18">
        <f>[2]Arkusz2!N115</f>
        <v>601417.69999999995</v>
      </c>
      <c r="F116" s="18">
        <f>[2]Arkusz2!I115</f>
        <v>601417.69999999995</v>
      </c>
      <c r="G116" s="89">
        <f>SUM(G117:G122)</f>
        <v>0</v>
      </c>
      <c r="H116" s="89">
        <f>SUM(H117:H122)</f>
        <v>2253.4</v>
      </c>
      <c r="I116" s="18">
        <f t="shared" si="12"/>
        <v>599164.29999999993</v>
      </c>
      <c r="J116" s="18">
        <f>[2]Arkusz2!M115</f>
        <v>0</v>
      </c>
      <c r="K116" s="92"/>
      <c r="L116" s="92"/>
      <c r="M116" s="18">
        <f t="shared" si="10"/>
        <v>0</v>
      </c>
      <c r="N116" s="18">
        <f t="shared" si="11"/>
        <v>599164.29999999993</v>
      </c>
    </row>
    <row r="117" spans="1:14" ht="15.75" x14ac:dyDescent="0.25">
      <c r="A117" s="175"/>
      <c r="B117" s="74"/>
      <c r="C117" s="23" t="s">
        <v>112</v>
      </c>
      <c r="D117" s="24" t="s">
        <v>113</v>
      </c>
      <c r="E117" s="18">
        <f>[2]Arkusz2!N116</f>
        <v>16000</v>
      </c>
      <c r="F117" s="18">
        <f>[2]Arkusz2!I116</f>
        <v>16000</v>
      </c>
      <c r="G117" s="89"/>
      <c r="H117" s="89"/>
      <c r="I117" s="18">
        <f t="shared" si="12"/>
        <v>16000</v>
      </c>
      <c r="J117" s="18">
        <f>[2]Arkusz2!M116</f>
        <v>0</v>
      </c>
      <c r="K117" s="89"/>
      <c r="L117" s="89"/>
      <c r="M117" s="18">
        <f t="shared" si="10"/>
        <v>0</v>
      </c>
      <c r="N117" s="18">
        <f t="shared" si="11"/>
        <v>16000</v>
      </c>
    </row>
    <row r="118" spans="1:14" ht="15.75" x14ac:dyDescent="0.25">
      <c r="A118" s="144"/>
      <c r="B118" s="74"/>
      <c r="C118" s="23" t="s">
        <v>114</v>
      </c>
      <c r="D118" s="24" t="s">
        <v>115</v>
      </c>
      <c r="E118" s="18">
        <f>[2]Arkusz2!N117</f>
        <v>420000</v>
      </c>
      <c r="F118" s="18">
        <f>[2]Arkusz2!I117</f>
        <v>420000</v>
      </c>
      <c r="G118" s="92"/>
      <c r="H118" s="92"/>
      <c r="I118" s="18">
        <f t="shared" si="12"/>
        <v>420000</v>
      </c>
      <c r="J118" s="18">
        <f>[2]Arkusz2!M117</f>
        <v>0</v>
      </c>
      <c r="K118" s="92"/>
      <c r="L118" s="92"/>
      <c r="M118" s="18">
        <f t="shared" si="10"/>
        <v>0</v>
      </c>
      <c r="N118" s="18">
        <f t="shared" si="11"/>
        <v>420000</v>
      </c>
    </row>
    <row r="119" spans="1:14" ht="15.75" x14ac:dyDescent="0.25">
      <c r="A119" s="128"/>
      <c r="B119" s="76"/>
      <c r="C119" s="28" t="s">
        <v>116</v>
      </c>
      <c r="D119" s="29" t="s">
        <v>117</v>
      </c>
      <c r="E119" s="18">
        <f>[2]Arkusz2!N118</f>
        <v>113367.7</v>
      </c>
      <c r="F119" s="18">
        <f>[2]Arkusz2!I118</f>
        <v>113367.7</v>
      </c>
      <c r="G119" s="92"/>
      <c r="H119" s="92">
        <v>2253.4</v>
      </c>
      <c r="I119" s="18">
        <f t="shared" si="12"/>
        <v>111114.3</v>
      </c>
      <c r="J119" s="18">
        <f>[2]Arkusz2!M118</f>
        <v>0</v>
      </c>
      <c r="K119" s="92"/>
      <c r="L119" s="92"/>
      <c r="M119" s="18">
        <f t="shared" si="10"/>
        <v>0</v>
      </c>
      <c r="N119" s="18">
        <f t="shared" si="11"/>
        <v>111114.3</v>
      </c>
    </row>
    <row r="120" spans="1:14" ht="15.75" x14ac:dyDescent="0.25">
      <c r="A120" s="128"/>
      <c r="B120" s="76"/>
      <c r="C120" s="28"/>
      <c r="D120" s="29" t="s">
        <v>118</v>
      </c>
      <c r="E120" s="18"/>
      <c r="F120" s="18"/>
      <c r="G120" s="92"/>
      <c r="H120" s="92"/>
      <c r="I120" s="18"/>
      <c r="J120" s="18"/>
      <c r="K120" s="92"/>
      <c r="L120" s="92"/>
      <c r="M120" s="18"/>
      <c r="N120" s="18"/>
    </row>
    <row r="121" spans="1:14" ht="15.75" x14ac:dyDescent="0.25">
      <c r="A121" s="128"/>
      <c r="B121" s="76"/>
      <c r="C121" s="28" t="s">
        <v>119</v>
      </c>
      <c r="D121" s="29" t="s">
        <v>120</v>
      </c>
      <c r="E121" s="18">
        <f>[2]Arkusz2!N120</f>
        <v>52000</v>
      </c>
      <c r="F121" s="18">
        <f>[2]Arkusz2!I120</f>
        <v>52000</v>
      </c>
      <c r="G121" s="92"/>
      <c r="H121" s="92"/>
      <c r="I121" s="18">
        <f t="shared" si="12"/>
        <v>52000</v>
      </c>
      <c r="J121" s="18">
        <f>[2]Arkusz2!M120</f>
        <v>0</v>
      </c>
      <c r="K121" s="92"/>
      <c r="L121" s="92"/>
      <c r="M121" s="18">
        <f t="shared" si="10"/>
        <v>0</v>
      </c>
      <c r="N121" s="18">
        <f t="shared" si="11"/>
        <v>52000</v>
      </c>
    </row>
    <row r="122" spans="1:14" ht="15.75" x14ac:dyDescent="0.25">
      <c r="A122" s="128"/>
      <c r="B122" s="76"/>
      <c r="C122" s="176" t="s">
        <v>121</v>
      </c>
      <c r="D122" s="24" t="s">
        <v>122</v>
      </c>
      <c r="E122" s="18">
        <f>[2]Arkusz2!N121</f>
        <v>50</v>
      </c>
      <c r="F122" s="18">
        <f>[2]Arkusz2!I121</f>
        <v>50</v>
      </c>
      <c r="G122" s="92"/>
      <c r="H122" s="92"/>
      <c r="I122" s="18">
        <f t="shared" si="12"/>
        <v>50</v>
      </c>
      <c r="J122" s="18">
        <f>[2]Arkusz2!M121</f>
        <v>0</v>
      </c>
      <c r="K122" s="92"/>
      <c r="L122" s="92"/>
      <c r="M122" s="18">
        <f t="shared" si="10"/>
        <v>0</v>
      </c>
      <c r="N122" s="18">
        <f t="shared" si="11"/>
        <v>50</v>
      </c>
    </row>
    <row r="123" spans="1:14" ht="15.75" x14ac:dyDescent="0.25">
      <c r="A123" s="128"/>
      <c r="B123" s="76"/>
      <c r="C123" s="28"/>
      <c r="D123" s="29"/>
      <c r="E123" s="18"/>
      <c r="F123" s="18"/>
      <c r="G123" s="171"/>
      <c r="H123" s="171"/>
      <c r="I123" s="18"/>
      <c r="J123" s="18"/>
      <c r="K123" s="88"/>
      <c r="L123" s="88"/>
      <c r="M123" s="18"/>
      <c r="N123" s="18"/>
    </row>
    <row r="124" spans="1:14" ht="16.5" thickBot="1" x14ac:dyDescent="0.3">
      <c r="A124" s="165"/>
      <c r="B124" s="106">
        <v>75621</v>
      </c>
      <c r="C124" s="107"/>
      <c r="D124" s="108" t="s">
        <v>123</v>
      </c>
      <c r="E124" s="18">
        <f>[2]Arkusz2!N123</f>
        <v>3398409</v>
      </c>
      <c r="F124" s="18">
        <f>[2]Arkusz2!I123</f>
        <v>3398409</v>
      </c>
      <c r="G124" s="92"/>
      <c r="H124" s="92"/>
      <c r="I124" s="18">
        <f t="shared" si="12"/>
        <v>3398409</v>
      </c>
      <c r="J124" s="18">
        <f>[2]Arkusz2!M123</f>
        <v>0</v>
      </c>
      <c r="K124" s="89"/>
      <c r="L124" s="89"/>
      <c r="M124" s="18">
        <f t="shared" si="10"/>
        <v>0</v>
      </c>
      <c r="N124" s="18">
        <f t="shared" si="11"/>
        <v>3398409</v>
      </c>
    </row>
    <row r="125" spans="1:14" ht="15.75" x14ac:dyDescent="0.25">
      <c r="A125" s="144"/>
      <c r="B125" s="74"/>
      <c r="C125" s="23" t="s">
        <v>124</v>
      </c>
      <c r="D125" s="29" t="s">
        <v>125</v>
      </c>
      <c r="E125" s="18">
        <f>[2]Arkusz2!N124</f>
        <v>3363409</v>
      </c>
      <c r="F125" s="18">
        <f>[2]Arkusz2!I124</f>
        <v>3363409</v>
      </c>
      <c r="G125" s="89"/>
      <c r="H125" s="89"/>
      <c r="I125" s="18">
        <f t="shared" si="12"/>
        <v>3363409</v>
      </c>
      <c r="J125" s="18">
        <f>[2]Arkusz2!M124</f>
        <v>0</v>
      </c>
      <c r="K125" s="89"/>
      <c r="L125" s="92"/>
      <c r="M125" s="18">
        <f t="shared" si="10"/>
        <v>0</v>
      </c>
      <c r="N125" s="18">
        <f t="shared" si="11"/>
        <v>3363409</v>
      </c>
    </row>
    <row r="126" spans="1:14" ht="15.75" x14ac:dyDescent="0.25">
      <c r="A126" s="128"/>
      <c r="B126" s="103"/>
      <c r="C126" s="28" t="s">
        <v>126</v>
      </c>
      <c r="D126" s="29" t="s">
        <v>127</v>
      </c>
      <c r="E126" s="18">
        <f>[2]Arkusz2!N125</f>
        <v>35000</v>
      </c>
      <c r="F126" s="18">
        <f>[2]Arkusz2!I125</f>
        <v>35000</v>
      </c>
      <c r="G126" s="89"/>
      <c r="H126" s="89"/>
      <c r="I126" s="18">
        <f t="shared" si="12"/>
        <v>35000</v>
      </c>
      <c r="J126" s="18">
        <f>[2]Arkusz2!M125</f>
        <v>0</v>
      </c>
      <c r="K126" s="89"/>
      <c r="L126" s="89"/>
      <c r="M126" s="18">
        <f t="shared" si="10"/>
        <v>0</v>
      </c>
      <c r="N126" s="18">
        <f t="shared" si="11"/>
        <v>35000</v>
      </c>
    </row>
    <row r="127" spans="1:14" ht="15.75" x14ac:dyDescent="0.25">
      <c r="A127" s="128"/>
      <c r="B127" s="103"/>
      <c r="C127" s="28"/>
      <c r="D127" s="29"/>
      <c r="E127" s="18"/>
      <c r="F127" s="18"/>
      <c r="G127" s="171"/>
      <c r="H127" s="171"/>
      <c r="I127" s="18"/>
      <c r="J127" s="18"/>
      <c r="K127" s="171"/>
      <c r="L127" s="171"/>
      <c r="M127" s="18"/>
      <c r="N127" s="18"/>
    </row>
    <row r="128" spans="1:14" ht="16.5" thickBot="1" x14ac:dyDescent="0.3">
      <c r="A128" s="79">
        <v>758</v>
      </c>
      <c r="B128" s="80"/>
      <c r="C128" s="81"/>
      <c r="D128" s="82" t="s">
        <v>128</v>
      </c>
      <c r="E128" s="18">
        <f>[2]Arkusz2!N127</f>
        <v>5923218</v>
      </c>
      <c r="F128" s="18">
        <f>[2]Arkusz2!I127</f>
        <v>5923218</v>
      </c>
      <c r="G128" s="18">
        <f>G129+G132+G135+G139</f>
        <v>0</v>
      </c>
      <c r="H128" s="151"/>
      <c r="I128" s="18">
        <f t="shared" si="12"/>
        <v>5923218</v>
      </c>
      <c r="J128" s="18">
        <f>[2]Arkusz2!M127</f>
        <v>0</v>
      </c>
      <c r="K128" s="151"/>
      <c r="L128" s="151"/>
      <c r="M128" s="18">
        <f t="shared" si="10"/>
        <v>0</v>
      </c>
      <c r="N128" s="18">
        <f t="shared" si="11"/>
        <v>5923218</v>
      </c>
    </row>
    <row r="129" spans="1:14" ht="17.25" thickTop="1" thickBot="1" x14ac:dyDescent="0.3">
      <c r="A129" s="177"/>
      <c r="B129" s="178">
        <v>75801</v>
      </c>
      <c r="C129" s="70" t="s">
        <v>85</v>
      </c>
      <c r="D129" s="179" t="s">
        <v>129</v>
      </c>
      <c r="E129" s="18">
        <f>[2]Arkusz2!N128</f>
        <v>5125638</v>
      </c>
      <c r="F129" s="18">
        <f>[2]Arkusz2!I128</f>
        <v>5125638</v>
      </c>
      <c r="G129" s="88">
        <f>SUM(G130)</f>
        <v>0</v>
      </c>
      <c r="H129" s="88"/>
      <c r="I129" s="18">
        <f t="shared" si="12"/>
        <v>5125638</v>
      </c>
      <c r="J129" s="18">
        <f>[2]Arkusz2!M128</f>
        <v>0</v>
      </c>
      <c r="K129" s="171"/>
      <c r="L129" s="171"/>
      <c r="M129" s="18">
        <f t="shared" si="10"/>
        <v>0</v>
      </c>
      <c r="N129" s="18">
        <f t="shared" si="11"/>
        <v>5125638</v>
      </c>
    </row>
    <row r="130" spans="1:14" ht="15.75" x14ac:dyDescent="0.25">
      <c r="A130" s="144"/>
      <c r="B130" s="74"/>
      <c r="C130" s="23">
        <v>2920</v>
      </c>
      <c r="D130" s="24" t="s">
        <v>130</v>
      </c>
      <c r="E130" s="18">
        <f>[2]Arkusz2!N129</f>
        <v>5125638</v>
      </c>
      <c r="F130" s="18">
        <f>[2]Arkusz2!I129</f>
        <v>5125638</v>
      </c>
      <c r="G130" s="92"/>
      <c r="H130" s="92"/>
      <c r="I130" s="18">
        <f t="shared" si="12"/>
        <v>5125638</v>
      </c>
      <c r="J130" s="18">
        <f>[2]Arkusz2!M129</f>
        <v>0</v>
      </c>
      <c r="K130" s="92"/>
      <c r="L130" s="92"/>
      <c r="M130" s="18">
        <f t="shared" si="10"/>
        <v>0</v>
      </c>
      <c r="N130" s="18">
        <f t="shared" si="11"/>
        <v>5125638</v>
      </c>
    </row>
    <row r="131" spans="1:14" ht="15.75" x14ac:dyDescent="0.25">
      <c r="A131" s="128"/>
      <c r="B131" s="76"/>
      <c r="C131" s="23"/>
      <c r="D131" s="24"/>
      <c r="E131" s="18"/>
      <c r="F131" s="18"/>
      <c r="G131" s="89"/>
      <c r="H131" s="89"/>
      <c r="I131" s="18"/>
      <c r="J131" s="18"/>
      <c r="K131" s="89"/>
      <c r="L131" s="89"/>
      <c r="M131" s="18"/>
      <c r="N131" s="18"/>
    </row>
    <row r="132" spans="1:14" ht="16.5" thickBot="1" x14ac:dyDescent="0.3">
      <c r="A132" s="165"/>
      <c r="B132" s="106">
        <v>75807</v>
      </c>
      <c r="C132" s="107"/>
      <c r="D132" s="108" t="s">
        <v>131</v>
      </c>
      <c r="E132" s="18">
        <f>[2]Arkusz2!N131</f>
        <v>660204</v>
      </c>
      <c r="F132" s="18">
        <f>[2]Arkusz2!I131</f>
        <v>660204</v>
      </c>
      <c r="G132" s="92"/>
      <c r="H132" s="92"/>
      <c r="I132" s="18">
        <f t="shared" si="12"/>
        <v>660204</v>
      </c>
      <c r="J132" s="18">
        <f>[2]Arkusz2!M131</f>
        <v>0</v>
      </c>
      <c r="K132" s="92"/>
      <c r="L132" s="92"/>
      <c r="M132" s="18">
        <f t="shared" si="10"/>
        <v>0</v>
      </c>
      <c r="N132" s="18">
        <f t="shared" si="11"/>
        <v>660204</v>
      </c>
    </row>
    <row r="133" spans="1:14" ht="15.75" x14ac:dyDescent="0.25">
      <c r="A133" s="144"/>
      <c r="B133" s="74"/>
      <c r="C133" s="23">
        <v>2920</v>
      </c>
      <c r="D133" s="24" t="s">
        <v>130</v>
      </c>
      <c r="E133" s="18">
        <f>[2]Arkusz2!N132</f>
        <v>660204</v>
      </c>
      <c r="F133" s="18">
        <f>[2]Arkusz2!I132</f>
        <v>660204</v>
      </c>
      <c r="G133" s="92"/>
      <c r="H133" s="92"/>
      <c r="I133" s="18">
        <f t="shared" si="12"/>
        <v>660204</v>
      </c>
      <c r="J133" s="18">
        <f>[2]Arkusz2!M132</f>
        <v>0</v>
      </c>
      <c r="K133" s="92"/>
      <c r="L133" s="92"/>
      <c r="M133" s="18">
        <f t="shared" si="10"/>
        <v>0</v>
      </c>
      <c r="N133" s="18">
        <f t="shared" si="11"/>
        <v>660204</v>
      </c>
    </row>
    <row r="134" spans="1:14" ht="15.75" x14ac:dyDescent="0.25">
      <c r="A134" s="128"/>
      <c r="B134" s="76"/>
      <c r="C134" s="28"/>
      <c r="D134" s="29"/>
      <c r="E134" s="18"/>
      <c r="F134" s="18"/>
      <c r="G134" s="92"/>
      <c r="H134" s="92"/>
      <c r="I134" s="18"/>
      <c r="J134" s="18"/>
      <c r="K134" s="92"/>
      <c r="L134" s="92"/>
      <c r="M134" s="18"/>
      <c r="N134" s="18"/>
    </row>
    <row r="135" spans="1:14" ht="16.5" thickBot="1" x14ac:dyDescent="0.3">
      <c r="A135" s="165"/>
      <c r="B135" s="106">
        <v>75814</v>
      </c>
      <c r="C135" s="107"/>
      <c r="D135" s="108" t="s">
        <v>132</v>
      </c>
      <c r="E135" s="18">
        <f>[2]Arkusz2!N134</f>
        <v>109686</v>
      </c>
      <c r="F135" s="18">
        <f>[2]Arkusz2!I134</f>
        <v>109686</v>
      </c>
      <c r="G135" s="89">
        <f>SUM(G136:G137)</f>
        <v>0</v>
      </c>
      <c r="H135" s="92"/>
      <c r="I135" s="18">
        <f t="shared" si="12"/>
        <v>109686</v>
      </c>
      <c r="J135" s="18">
        <f>[2]Arkusz2!M134</f>
        <v>0</v>
      </c>
      <c r="K135" s="92"/>
      <c r="L135" s="92"/>
      <c r="M135" s="18">
        <f t="shared" si="10"/>
        <v>0</v>
      </c>
      <c r="N135" s="18">
        <f t="shared" si="11"/>
        <v>109686</v>
      </c>
    </row>
    <row r="136" spans="1:14" ht="15.75" x14ac:dyDescent="0.25">
      <c r="A136" s="144"/>
      <c r="B136" s="74"/>
      <c r="C136" s="176" t="s">
        <v>121</v>
      </c>
      <c r="D136" s="24" t="s">
        <v>122</v>
      </c>
      <c r="E136" s="18">
        <f>[2]Arkusz2!N135</f>
        <v>85000</v>
      </c>
      <c r="F136" s="18">
        <f>[2]Arkusz2!I135</f>
        <v>85000</v>
      </c>
      <c r="G136" s="92"/>
      <c r="H136" s="92"/>
      <c r="I136" s="18">
        <f t="shared" si="12"/>
        <v>85000</v>
      </c>
      <c r="J136" s="18">
        <f>[2]Arkusz2!M135</f>
        <v>0</v>
      </c>
      <c r="K136" s="92"/>
      <c r="L136" s="92"/>
      <c r="M136" s="18">
        <f t="shared" si="10"/>
        <v>0</v>
      </c>
      <c r="N136" s="18">
        <f t="shared" si="11"/>
        <v>85000</v>
      </c>
    </row>
    <row r="137" spans="1:14" ht="15.75" x14ac:dyDescent="0.25">
      <c r="A137" s="144"/>
      <c r="B137" s="74"/>
      <c r="C137" s="111" t="s">
        <v>56</v>
      </c>
      <c r="D137" s="95" t="s">
        <v>57</v>
      </c>
      <c r="E137" s="18">
        <f>[2]Arkusz2!N136</f>
        <v>24686</v>
      </c>
      <c r="F137" s="18">
        <f>[2]Arkusz2!I136</f>
        <v>24686</v>
      </c>
      <c r="G137" s="92"/>
      <c r="H137" s="92"/>
      <c r="I137" s="18">
        <f t="shared" si="12"/>
        <v>24686</v>
      </c>
      <c r="J137" s="18">
        <f>[2]Arkusz2!M136</f>
        <v>0</v>
      </c>
      <c r="K137" s="92"/>
      <c r="L137" s="92"/>
      <c r="M137" s="18">
        <f t="shared" si="10"/>
        <v>0</v>
      </c>
      <c r="N137" s="18">
        <f t="shared" si="11"/>
        <v>24686</v>
      </c>
    </row>
    <row r="138" spans="1:14" ht="15.75" x14ac:dyDescent="0.25">
      <c r="A138" s="128"/>
      <c r="B138" s="76"/>
      <c r="C138" s="28"/>
      <c r="D138" s="29"/>
      <c r="E138" s="18"/>
      <c r="F138" s="18"/>
      <c r="G138" s="92"/>
      <c r="H138" s="92"/>
      <c r="I138" s="18"/>
      <c r="J138" s="18"/>
      <c r="K138" s="92"/>
      <c r="L138" s="92"/>
      <c r="M138" s="18"/>
      <c r="N138" s="18"/>
    </row>
    <row r="139" spans="1:14" ht="16.5" thickBot="1" x14ac:dyDescent="0.3">
      <c r="A139" s="165"/>
      <c r="B139" s="106">
        <v>75831</v>
      </c>
      <c r="C139" s="107"/>
      <c r="D139" s="108" t="s">
        <v>133</v>
      </c>
      <c r="E139" s="18">
        <f>[2]Arkusz2!N138</f>
        <v>27690</v>
      </c>
      <c r="F139" s="18">
        <f>[2]Arkusz2!I138</f>
        <v>27690</v>
      </c>
      <c r="G139" s="92"/>
      <c r="H139" s="92"/>
      <c r="I139" s="18">
        <f t="shared" si="12"/>
        <v>27690</v>
      </c>
      <c r="J139" s="18">
        <f>[2]Arkusz2!M138</f>
        <v>0</v>
      </c>
      <c r="K139" s="92"/>
      <c r="L139" s="92"/>
      <c r="M139" s="18">
        <f t="shared" si="10"/>
        <v>0</v>
      </c>
      <c r="N139" s="18">
        <f t="shared" si="11"/>
        <v>27690</v>
      </c>
    </row>
    <row r="140" spans="1:14" ht="15.75" x14ac:dyDescent="0.25">
      <c r="A140" s="144"/>
      <c r="B140" s="74"/>
      <c r="C140" s="180">
        <v>2920</v>
      </c>
      <c r="D140" s="24" t="s">
        <v>130</v>
      </c>
      <c r="E140" s="18">
        <f>[2]Arkusz2!N139</f>
        <v>27690</v>
      </c>
      <c r="F140" s="18">
        <f>[2]Arkusz2!I139</f>
        <v>27690</v>
      </c>
      <c r="G140" s="89"/>
      <c r="H140" s="89"/>
      <c r="I140" s="18">
        <f t="shared" si="12"/>
        <v>27690</v>
      </c>
      <c r="J140" s="18">
        <f>[2]Arkusz2!M139</f>
        <v>0</v>
      </c>
      <c r="K140" s="89"/>
      <c r="L140" s="89"/>
      <c r="M140" s="18">
        <f t="shared" si="10"/>
        <v>0</v>
      </c>
      <c r="N140" s="18">
        <f t="shared" si="11"/>
        <v>27690</v>
      </c>
    </row>
    <row r="141" spans="1:14" ht="15.75" x14ac:dyDescent="0.25">
      <c r="A141" s="128"/>
      <c r="B141" s="76"/>
      <c r="C141" s="75"/>
      <c r="D141" s="29"/>
      <c r="E141" s="18"/>
      <c r="F141" s="18"/>
      <c r="G141" s="92"/>
      <c r="H141" s="92"/>
      <c r="I141" s="18"/>
      <c r="J141" s="18"/>
      <c r="K141" s="92"/>
      <c r="L141" s="92"/>
      <c r="M141" s="18"/>
      <c r="N141" s="18"/>
    </row>
    <row r="142" spans="1:14" ht="16.5" thickBot="1" x14ac:dyDescent="0.3">
      <c r="A142" s="79">
        <v>801</v>
      </c>
      <c r="B142" s="80"/>
      <c r="C142" s="137"/>
      <c r="D142" s="82" t="s">
        <v>134</v>
      </c>
      <c r="E142" s="18">
        <f>[2]Arkusz2!N141</f>
        <v>428621</v>
      </c>
      <c r="F142" s="18">
        <f>[2]Arkusz2!I141</f>
        <v>428621</v>
      </c>
      <c r="G142" s="96">
        <f>G143+G149+G153+G157+G161+G165</f>
        <v>9743</v>
      </c>
      <c r="H142" s="96">
        <f>H143+H149+H153+H157+H161+H165</f>
        <v>84930</v>
      </c>
      <c r="I142" s="18">
        <f t="shared" si="12"/>
        <v>353434</v>
      </c>
      <c r="J142" s="18">
        <f>[2]Arkusz2!M141</f>
        <v>0</v>
      </c>
      <c r="K142" s="134"/>
      <c r="L142" s="134"/>
      <c r="M142" s="18">
        <f t="shared" si="10"/>
        <v>0</v>
      </c>
      <c r="N142" s="18">
        <f t="shared" si="11"/>
        <v>353434</v>
      </c>
    </row>
    <row r="143" spans="1:14" ht="17.25" thickTop="1" thickBot="1" x14ac:dyDescent="0.3">
      <c r="A143" s="139"/>
      <c r="B143" s="69">
        <v>80101</v>
      </c>
      <c r="C143" s="70"/>
      <c r="D143" s="71" t="s">
        <v>135</v>
      </c>
      <c r="E143" s="18">
        <f>[2]Arkusz2!N142</f>
        <v>17884</v>
      </c>
      <c r="F143" s="18">
        <f>[2]Arkusz2!I142</f>
        <v>17884</v>
      </c>
      <c r="G143" s="89">
        <f>SUM(G145:G147)</f>
        <v>1005</v>
      </c>
      <c r="H143" s="92"/>
      <c r="I143" s="18">
        <f t="shared" si="12"/>
        <v>18889</v>
      </c>
      <c r="J143" s="18">
        <f>[2]Arkusz2!M142</f>
        <v>0</v>
      </c>
      <c r="K143" s="92"/>
      <c r="L143" s="92"/>
      <c r="M143" s="18">
        <f t="shared" si="10"/>
        <v>0</v>
      </c>
      <c r="N143" s="18">
        <f t="shared" si="11"/>
        <v>18889</v>
      </c>
    </row>
    <row r="144" spans="1:14" ht="15.75" x14ac:dyDescent="0.25">
      <c r="A144" s="128"/>
      <c r="B144" s="76"/>
      <c r="C144" s="28"/>
      <c r="D144" s="29" t="s">
        <v>25</v>
      </c>
      <c r="E144" s="18"/>
      <c r="F144" s="18"/>
      <c r="G144" s="92"/>
      <c r="H144" s="92"/>
      <c r="I144" s="18"/>
      <c r="J144" s="18"/>
      <c r="K144" s="92"/>
      <c r="L144" s="92"/>
      <c r="M144" s="18"/>
      <c r="N144" s="18"/>
    </row>
    <row r="145" spans="1:14" ht="15.75" x14ac:dyDescent="0.25">
      <c r="A145" s="128"/>
      <c r="B145" s="76"/>
      <c r="C145" s="28"/>
      <c r="D145" s="29" t="s">
        <v>136</v>
      </c>
      <c r="E145" s="18"/>
      <c r="F145" s="18"/>
      <c r="G145" s="89"/>
      <c r="H145" s="89"/>
      <c r="I145" s="18"/>
      <c r="J145" s="18"/>
      <c r="K145" s="89"/>
      <c r="L145" s="89"/>
      <c r="M145" s="18"/>
      <c r="N145" s="18"/>
    </row>
    <row r="146" spans="1:14" ht="15.75" x14ac:dyDescent="0.25">
      <c r="A146" s="128"/>
      <c r="B146" s="76"/>
      <c r="C146" s="28" t="s">
        <v>27</v>
      </c>
      <c r="D146" s="29" t="s">
        <v>28</v>
      </c>
      <c r="E146" s="18">
        <f>[2]Arkusz2!N145</f>
        <v>17884</v>
      </c>
      <c r="F146" s="18">
        <f>[2]Arkusz2!I145</f>
        <v>17884</v>
      </c>
      <c r="G146" s="92">
        <v>705</v>
      </c>
      <c r="H146" s="92"/>
      <c r="I146" s="18">
        <f t="shared" si="12"/>
        <v>18589</v>
      </c>
      <c r="J146" s="18">
        <f>[2]Arkusz2!M145</f>
        <v>0</v>
      </c>
      <c r="K146" s="92"/>
      <c r="L146" s="92"/>
      <c r="M146" s="18">
        <f t="shared" si="10"/>
        <v>0</v>
      </c>
      <c r="N146" s="18">
        <f t="shared" si="11"/>
        <v>18589</v>
      </c>
    </row>
    <row r="147" spans="1:14" ht="15.75" x14ac:dyDescent="0.25">
      <c r="A147" s="128"/>
      <c r="B147" s="76"/>
      <c r="C147" s="176" t="s">
        <v>121</v>
      </c>
      <c r="D147" s="24" t="s">
        <v>122</v>
      </c>
      <c r="E147" s="18">
        <v>0</v>
      </c>
      <c r="F147" s="18">
        <v>0</v>
      </c>
      <c r="G147" s="92">
        <v>300</v>
      </c>
      <c r="H147" s="92"/>
      <c r="I147" s="18">
        <f t="shared" si="12"/>
        <v>300</v>
      </c>
      <c r="J147" s="18">
        <f>[2]Arkusz2!M146</f>
        <v>0</v>
      </c>
      <c r="K147" s="92"/>
      <c r="L147" s="92"/>
      <c r="M147" s="18">
        <f t="shared" si="10"/>
        <v>0</v>
      </c>
      <c r="N147" s="18">
        <f t="shared" si="11"/>
        <v>300</v>
      </c>
    </row>
    <row r="148" spans="1:14" ht="15.75" x14ac:dyDescent="0.25">
      <c r="A148" s="128"/>
      <c r="B148" s="76"/>
      <c r="C148" s="172"/>
      <c r="D148" s="173"/>
      <c r="E148" s="18"/>
      <c r="F148" s="18"/>
      <c r="G148" s="92"/>
      <c r="H148" s="92"/>
      <c r="I148" s="18"/>
      <c r="J148" s="18"/>
      <c r="K148" s="92"/>
      <c r="L148" s="92"/>
      <c r="M148" s="18"/>
      <c r="N148" s="18"/>
    </row>
    <row r="149" spans="1:14" ht="16.5" thickBot="1" x14ac:dyDescent="0.3">
      <c r="A149" s="165"/>
      <c r="B149" s="106">
        <v>80103</v>
      </c>
      <c r="C149" s="107"/>
      <c r="D149" s="108" t="s">
        <v>137</v>
      </c>
      <c r="E149" s="18">
        <f>[2]Arkusz2!N147</f>
        <v>44100</v>
      </c>
      <c r="F149" s="18">
        <f>[2]Arkusz2!I147</f>
        <v>44100</v>
      </c>
      <c r="G149" s="89">
        <f>SUM(G150:G151)</f>
        <v>80</v>
      </c>
      <c r="H149" s="89">
        <f>SUM(H150:H151)</f>
        <v>800</v>
      </c>
      <c r="I149" s="18">
        <f t="shared" si="12"/>
        <v>43380</v>
      </c>
      <c r="J149" s="18">
        <f>[2]Arkusz2!M147</f>
        <v>0</v>
      </c>
      <c r="K149" s="92"/>
      <c r="L149" s="92"/>
      <c r="M149" s="18">
        <f t="shared" si="10"/>
        <v>0</v>
      </c>
      <c r="N149" s="18">
        <f t="shared" si="11"/>
        <v>43380</v>
      </c>
    </row>
    <row r="150" spans="1:14" ht="15.75" x14ac:dyDescent="0.25">
      <c r="A150" s="144"/>
      <c r="B150" s="74"/>
      <c r="C150" s="23" t="s">
        <v>138</v>
      </c>
      <c r="D150" s="24" t="s">
        <v>139</v>
      </c>
      <c r="E150" s="18">
        <f>[2]Arkusz2!N148</f>
        <v>44100</v>
      </c>
      <c r="F150" s="18">
        <f>[2]Arkusz2!I148</f>
        <v>44100</v>
      </c>
      <c r="G150" s="92"/>
      <c r="H150" s="92">
        <v>800</v>
      </c>
      <c r="I150" s="18">
        <f t="shared" si="12"/>
        <v>43300</v>
      </c>
      <c r="J150" s="18">
        <f>[2]Arkusz2!M148</f>
        <v>0</v>
      </c>
      <c r="K150" s="89"/>
      <c r="L150" s="89"/>
      <c r="M150" s="18">
        <f t="shared" si="10"/>
        <v>0</v>
      </c>
      <c r="N150" s="18">
        <f t="shared" si="11"/>
        <v>43300</v>
      </c>
    </row>
    <row r="151" spans="1:14" ht="15.75" x14ac:dyDescent="0.25">
      <c r="A151" s="175"/>
      <c r="B151" s="181"/>
      <c r="C151" s="176" t="s">
        <v>121</v>
      </c>
      <c r="D151" s="24" t="s">
        <v>122</v>
      </c>
      <c r="E151" s="18">
        <v>0</v>
      </c>
      <c r="F151" s="18">
        <v>0</v>
      </c>
      <c r="G151" s="92">
        <v>80</v>
      </c>
      <c r="H151" s="92"/>
      <c r="I151" s="18">
        <f t="shared" si="12"/>
        <v>80</v>
      </c>
      <c r="J151" s="18">
        <f>[2]Arkusz2!M149</f>
        <v>0</v>
      </c>
      <c r="K151" s="89"/>
      <c r="L151" s="89"/>
      <c r="M151" s="18">
        <f t="shared" si="10"/>
        <v>0</v>
      </c>
      <c r="N151" s="18">
        <f t="shared" si="11"/>
        <v>80</v>
      </c>
    </row>
    <row r="152" spans="1:14" ht="15.75" x14ac:dyDescent="0.25">
      <c r="A152" s="182"/>
      <c r="B152" s="183"/>
      <c r="C152" s="172"/>
      <c r="D152" s="173"/>
      <c r="E152" s="18"/>
      <c r="F152" s="18"/>
      <c r="G152" s="89"/>
      <c r="H152" s="89"/>
      <c r="I152" s="18"/>
      <c r="J152" s="18"/>
      <c r="K152" s="89"/>
      <c r="L152" s="89"/>
      <c r="M152" s="18"/>
      <c r="N152" s="18"/>
    </row>
    <row r="153" spans="1:14" ht="16.5" thickBot="1" x14ac:dyDescent="0.3">
      <c r="A153" s="165"/>
      <c r="B153" s="106">
        <v>80104</v>
      </c>
      <c r="C153" s="107"/>
      <c r="D153" s="108" t="s">
        <v>140</v>
      </c>
      <c r="E153" s="18">
        <f>[2]Arkusz2!N150</f>
        <v>65268</v>
      </c>
      <c r="F153" s="18">
        <f>[2]Arkusz2!I150</f>
        <v>65268</v>
      </c>
      <c r="G153" s="89">
        <f>SUM(G154:G155)</f>
        <v>110</v>
      </c>
      <c r="H153" s="89">
        <f>SUM(H154:H155)</f>
        <v>7800</v>
      </c>
      <c r="I153" s="18">
        <f t="shared" si="12"/>
        <v>57578</v>
      </c>
      <c r="J153" s="18">
        <f>[2]Arkusz2!M150</f>
        <v>0</v>
      </c>
      <c r="K153" s="89"/>
      <c r="L153" s="89"/>
      <c r="M153" s="18">
        <f t="shared" si="10"/>
        <v>0</v>
      </c>
      <c r="N153" s="18">
        <f t="shared" si="11"/>
        <v>57578</v>
      </c>
    </row>
    <row r="154" spans="1:14" ht="15.75" x14ac:dyDescent="0.25">
      <c r="A154" s="144"/>
      <c r="B154" s="74"/>
      <c r="C154" s="23" t="s">
        <v>138</v>
      </c>
      <c r="D154" s="24" t="s">
        <v>139</v>
      </c>
      <c r="E154" s="18">
        <f>[2]Arkusz2!N151</f>
        <v>65268</v>
      </c>
      <c r="F154" s="18">
        <f>[2]Arkusz2!I151</f>
        <v>65268</v>
      </c>
      <c r="G154" s="92"/>
      <c r="H154" s="92">
        <v>7800</v>
      </c>
      <c r="I154" s="18">
        <f t="shared" si="12"/>
        <v>57468</v>
      </c>
      <c r="J154" s="18">
        <f>[2]Arkusz2!M151</f>
        <v>0</v>
      </c>
      <c r="K154" s="92"/>
      <c r="L154" s="92"/>
      <c r="M154" s="18">
        <f t="shared" si="10"/>
        <v>0</v>
      </c>
      <c r="N154" s="18">
        <f t="shared" si="11"/>
        <v>57468</v>
      </c>
    </row>
    <row r="155" spans="1:14" ht="15.75" x14ac:dyDescent="0.25">
      <c r="A155" s="175"/>
      <c r="B155" s="181"/>
      <c r="C155" s="176" t="s">
        <v>121</v>
      </c>
      <c r="D155" s="24" t="s">
        <v>122</v>
      </c>
      <c r="E155" s="18">
        <v>0</v>
      </c>
      <c r="F155" s="18">
        <v>0</v>
      </c>
      <c r="G155" s="92">
        <v>110</v>
      </c>
      <c r="H155" s="92"/>
      <c r="I155" s="18">
        <f t="shared" si="12"/>
        <v>110</v>
      </c>
      <c r="J155" s="18">
        <f>[2]Arkusz2!M152</f>
        <v>0</v>
      </c>
      <c r="K155" s="92"/>
      <c r="L155" s="92"/>
      <c r="M155" s="18">
        <f t="shared" si="10"/>
        <v>0</v>
      </c>
      <c r="N155" s="18">
        <f t="shared" si="11"/>
        <v>110</v>
      </c>
    </row>
    <row r="156" spans="1:14" ht="15.75" x14ac:dyDescent="0.25">
      <c r="A156" s="182"/>
      <c r="B156" s="183"/>
      <c r="C156" s="172"/>
      <c r="D156" s="173"/>
      <c r="E156" s="18"/>
      <c r="F156" s="18"/>
      <c r="G156" s="92"/>
      <c r="H156" s="92"/>
      <c r="I156" s="18"/>
      <c r="J156" s="18"/>
      <c r="K156" s="92"/>
      <c r="L156" s="92"/>
      <c r="M156" s="18"/>
      <c r="N156" s="18"/>
    </row>
    <row r="157" spans="1:14" ht="16.5" thickBot="1" x14ac:dyDescent="0.3">
      <c r="A157" s="165"/>
      <c r="B157" s="106">
        <v>80113</v>
      </c>
      <c r="C157" s="107"/>
      <c r="D157" s="108" t="s">
        <v>141</v>
      </c>
      <c r="E157" s="18">
        <f>[2]Arkusz2!N153</f>
        <v>5000</v>
      </c>
      <c r="F157" s="18">
        <f>[2]Arkusz2!I153</f>
        <v>5000</v>
      </c>
      <c r="G157" s="89">
        <f>SUM(G158:G159)</f>
        <v>2008</v>
      </c>
      <c r="H157" s="92"/>
      <c r="I157" s="18">
        <f t="shared" si="12"/>
        <v>7008</v>
      </c>
      <c r="J157" s="18">
        <f>[2]Arkusz2!M153</f>
        <v>0</v>
      </c>
      <c r="K157" s="92"/>
      <c r="L157" s="92"/>
      <c r="M157" s="18">
        <f t="shared" si="10"/>
        <v>0</v>
      </c>
      <c r="N157" s="18">
        <f t="shared" si="11"/>
        <v>7008</v>
      </c>
    </row>
    <row r="158" spans="1:14" ht="15.75" x14ac:dyDescent="0.25">
      <c r="A158" s="144"/>
      <c r="B158" s="74"/>
      <c r="C158" s="23" t="s">
        <v>138</v>
      </c>
      <c r="D158" s="24" t="s">
        <v>139</v>
      </c>
      <c r="E158" s="18">
        <f>[2]Arkusz2!N154</f>
        <v>5000</v>
      </c>
      <c r="F158" s="18">
        <f>[2]Arkusz2!I154</f>
        <v>5000</v>
      </c>
      <c r="G158" s="92">
        <v>2000</v>
      </c>
      <c r="H158" s="92"/>
      <c r="I158" s="18">
        <f t="shared" si="12"/>
        <v>7000</v>
      </c>
      <c r="J158" s="18">
        <f>[2]Arkusz2!M154</f>
        <v>0</v>
      </c>
      <c r="K158" s="92"/>
      <c r="L158" s="92"/>
      <c r="M158" s="18">
        <f t="shared" si="10"/>
        <v>0</v>
      </c>
      <c r="N158" s="18">
        <f t="shared" si="11"/>
        <v>7000</v>
      </c>
    </row>
    <row r="159" spans="1:14" ht="15.75" x14ac:dyDescent="0.25">
      <c r="A159" s="144"/>
      <c r="B159" s="74"/>
      <c r="C159" s="176" t="s">
        <v>121</v>
      </c>
      <c r="D159" s="24" t="s">
        <v>122</v>
      </c>
      <c r="E159" s="18">
        <v>0</v>
      </c>
      <c r="F159" s="18">
        <v>0</v>
      </c>
      <c r="G159" s="92">
        <v>8</v>
      </c>
      <c r="H159" s="92"/>
      <c r="I159" s="18">
        <f t="shared" si="12"/>
        <v>8</v>
      </c>
      <c r="J159" s="18">
        <f>[2]Arkusz2!M155</f>
        <v>0</v>
      </c>
      <c r="K159" s="92"/>
      <c r="L159" s="92"/>
      <c r="M159" s="18">
        <f t="shared" si="10"/>
        <v>0</v>
      </c>
      <c r="N159" s="18">
        <f t="shared" si="11"/>
        <v>8</v>
      </c>
    </row>
    <row r="160" spans="1:14" ht="15.75" x14ac:dyDescent="0.25">
      <c r="A160" s="128"/>
      <c r="B160" s="74"/>
      <c r="C160" s="23"/>
      <c r="D160" s="24"/>
      <c r="E160" s="18"/>
      <c r="F160" s="18"/>
      <c r="G160" s="89"/>
      <c r="H160" s="89"/>
      <c r="I160" s="18"/>
      <c r="J160" s="18"/>
      <c r="K160" s="89"/>
      <c r="L160" s="89"/>
      <c r="M160" s="18"/>
      <c r="N160" s="18"/>
    </row>
    <row r="161" spans="1:14" ht="16.5" thickBot="1" x14ac:dyDescent="0.3">
      <c r="A161" s="165"/>
      <c r="B161" s="106">
        <v>80114</v>
      </c>
      <c r="C161" s="107"/>
      <c r="D161" s="108" t="s">
        <v>142</v>
      </c>
      <c r="E161" s="18">
        <f>[2]Arkusz2!N156</f>
        <v>920</v>
      </c>
      <c r="F161" s="18">
        <f>[2]Arkusz2!I156</f>
        <v>920</v>
      </c>
      <c r="G161" s="89">
        <f>SUM(G162:G163)</f>
        <v>150</v>
      </c>
      <c r="H161" s="92"/>
      <c r="I161" s="18">
        <f t="shared" si="12"/>
        <v>1070</v>
      </c>
      <c r="J161" s="18">
        <f>[2]Arkusz2!M156</f>
        <v>0</v>
      </c>
      <c r="K161" s="92"/>
      <c r="L161" s="92"/>
      <c r="M161" s="18">
        <f t="shared" si="10"/>
        <v>0</v>
      </c>
      <c r="N161" s="18">
        <f t="shared" si="11"/>
        <v>1070</v>
      </c>
    </row>
    <row r="162" spans="1:14" ht="15.75" x14ac:dyDescent="0.25">
      <c r="A162" s="175"/>
      <c r="B162" s="181"/>
      <c r="C162" s="184" t="s">
        <v>62</v>
      </c>
      <c r="D162" s="185" t="s">
        <v>143</v>
      </c>
      <c r="E162" s="18">
        <f>[2]Arkusz2!N157</f>
        <v>820</v>
      </c>
      <c r="F162" s="18">
        <f>[2]Arkusz2!I157</f>
        <v>820</v>
      </c>
      <c r="G162" s="92"/>
      <c r="H162" s="92"/>
      <c r="I162" s="18">
        <f t="shared" si="12"/>
        <v>820</v>
      </c>
      <c r="J162" s="18">
        <f>[2]Arkusz2!M157</f>
        <v>0</v>
      </c>
      <c r="K162" s="92"/>
      <c r="L162" s="92"/>
      <c r="M162" s="18">
        <f t="shared" si="10"/>
        <v>0</v>
      </c>
      <c r="N162" s="18">
        <f t="shared" si="11"/>
        <v>820</v>
      </c>
    </row>
    <row r="163" spans="1:14" ht="15.75" x14ac:dyDescent="0.25">
      <c r="A163" s="128"/>
      <c r="B163" s="76"/>
      <c r="C163" s="186" t="s">
        <v>121</v>
      </c>
      <c r="D163" s="29" t="s">
        <v>122</v>
      </c>
      <c r="E163" s="18">
        <f>[2]Arkusz2!N158</f>
        <v>100</v>
      </c>
      <c r="F163" s="18">
        <f>[2]Arkusz2!I158</f>
        <v>100</v>
      </c>
      <c r="G163" s="92">
        <v>150</v>
      </c>
      <c r="H163" s="92"/>
      <c r="I163" s="18">
        <f t="shared" si="12"/>
        <v>250</v>
      </c>
      <c r="J163" s="18">
        <f>[2]Arkusz2!M158</f>
        <v>0</v>
      </c>
      <c r="K163" s="92"/>
      <c r="L163" s="92"/>
      <c r="M163" s="18">
        <f t="shared" si="10"/>
        <v>0</v>
      </c>
      <c r="N163" s="18">
        <f t="shared" si="11"/>
        <v>250</v>
      </c>
    </row>
    <row r="164" spans="1:14" ht="15.75" x14ac:dyDescent="0.25">
      <c r="A164" s="128"/>
      <c r="B164" s="76"/>
      <c r="C164" s="75"/>
      <c r="D164" s="29"/>
      <c r="E164" s="18"/>
      <c r="F164" s="18"/>
      <c r="G164" s="92"/>
      <c r="H164" s="92"/>
      <c r="I164" s="18"/>
      <c r="J164" s="18"/>
      <c r="K164" s="92"/>
      <c r="L164" s="92"/>
      <c r="M164" s="18"/>
      <c r="N164" s="18"/>
    </row>
    <row r="165" spans="1:14" ht="16.5" thickBot="1" x14ac:dyDescent="0.3">
      <c r="A165" s="165"/>
      <c r="B165" s="106">
        <v>80148</v>
      </c>
      <c r="C165" s="107"/>
      <c r="D165" s="187" t="s">
        <v>144</v>
      </c>
      <c r="E165" s="18">
        <f>[2]Arkusz2!N160</f>
        <v>295449</v>
      </c>
      <c r="F165" s="18">
        <f>[2]Arkusz2!I160</f>
        <v>295449</v>
      </c>
      <c r="G165" s="89">
        <f>SUM(G166:G167)</f>
        <v>6390</v>
      </c>
      <c r="H165" s="89">
        <f>SUM(H166:H167)</f>
        <v>76330</v>
      </c>
      <c r="I165" s="18">
        <f t="shared" si="12"/>
        <v>225509</v>
      </c>
      <c r="J165" s="18">
        <f>[2]Arkusz2!M160</f>
        <v>0</v>
      </c>
      <c r="K165" s="89"/>
      <c r="L165" s="89"/>
      <c r="M165" s="18">
        <f t="shared" si="10"/>
        <v>0</v>
      </c>
      <c r="N165" s="18">
        <f t="shared" si="11"/>
        <v>225509</v>
      </c>
    </row>
    <row r="166" spans="1:14" ht="15.75" x14ac:dyDescent="0.25">
      <c r="A166" s="182"/>
      <c r="B166" s="183"/>
      <c r="C166" s="23" t="s">
        <v>138</v>
      </c>
      <c r="D166" s="24" t="s">
        <v>145</v>
      </c>
      <c r="E166" s="18">
        <f>[2]Arkusz2!N161</f>
        <v>295449</v>
      </c>
      <c r="F166" s="18">
        <f>[2]Arkusz2!I161</f>
        <v>295449</v>
      </c>
      <c r="G166" s="92">
        <v>5935</v>
      </c>
      <c r="H166" s="92">
        <v>76330</v>
      </c>
      <c r="I166" s="18">
        <f t="shared" si="12"/>
        <v>225054</v>
      </c>
      <c r="J166" s="18">
        <f>[2]Arkusz2!M161</f>
        <v>0</v>
      </c>
      <c r="K166" s="92"/>
      <c r="L166" s="92"/>
      <c r="M166" s="18">
        <f t="shared" si="10"/>
        <v>0</v>
      </c>
      <c r="N166" s="18">
        <f t="shared" si="11"/>
        <v>225054</v>
      </c>
    </row>
    <row r="167" spans="1:14" ht="15.75" x14ac:dyDescent="0.25">
      <c r="A167" s="182"/>
      <c r="B167" s="183"/>
      <c r="C167" s="186" t="s">
        <v>121</v>
      </c>
      <c r="D167" s="29" t="s">
        <v>122</v>
      </c>
      <c r="E167" s="18">
        <v>0</v>
      </c>
      <c r="F167" s="18">
        <v>0</v>
      </c>
      <c r="G167" s="92">
        <v>455</v>
      </c>
      <c r="H167" s="92"/>
      <c r="I167" s="18">
        <f t="shared" si="12"/>
        <v>455</v>
      </c>
      <c r="J167" s="18">
        <f>[2]Arkusz2!M162</f>
        <v>0</v>
      </c>
      <c r="K167" s="92"/>
      <c r="L167" s="92"/>
      <c r="M167" s="18">
        <f t="shared" si="10"/>
        <v>0</v>
      </c>
      <c r="N167" s="18">
        <f t="shared" si="11"/>
        <v>455</v>
      </c>
    </row>
    <row r="168" spans="1:14" ht="15.75" x14ac:dyDescent="0.25">
      <c r="A168" s="182"/>
      <c r="B168" s="183"/>
      <c r="C168" s="172"/>
      <c r="D168" s="173"/>
      <c r="E168" s="18"/>
      <c r="F168" s="18"/>
      <c r="G168" s="92"/>
      <c r="H168" s="92"/>
      <c r="I168" s="18"/>
      <c r="J168" s="18"/>
      <c r="K168" s="92"/>
      <c r="L168" s="92"/>
      <c r="M168" s="18"/>
      <c r="N168" s="18"/>
    </row>
    <row r="169" spans="1:14" ht="16.5" thickBot="1" x14ac:dyDescent="0.3">
      <c r="A169" s="79">
        <v>852</v>
      </c>
      <c r="B169" s="80"/>
      <c r="C169" s="81"/>
      <c r="D169" s="82" t="s">
        <v>146</v>
      </c>
      <c r="E169" s="18">
        <v>1820543</v>
      </c>
      <c r="F169" s="18">
        <v>1820543</v>
      </c>
      <c r="G169" s="96">
        <f>G171+G181+G188+G192+G196+G201+G204</f>
        <v>10000</v>
      </c>
      <c r="H169" s="96">
        <f>H171+H181+H188+H192+H196+H201+H204</f>
        <v>10000</v>
      </c>
      <c r="I169" s="18">
        <f t="shared" si="12"/>
        <v>1820543</v>
      </c>
      <c r="J169" s="18">
        <f>[2]Arkusz2!M163</f>
        <v>0</v>
      </c>
      <c r="K169" s="134"/>
      <c r="L169" s="134"/>
      <c r="M169" s="18">
        <f t="shared" si="10"/>
        <v>0</v>
      </c>
      <c r="N169" s="18">
        <f t="shared" si="11"/>
        <v>1820543</v>
      </c>
    </row>
    <row r="170" spans="1:14" ht="16.5" thickTop="1" x14ac:dyDescent="0.25">
      <c r="A170" s="144"/>
      <c r="B170" s="169"/>
      <c r="C170" s="188"/>
      <c r="D170" s="189" t="s">
        <v>147</v>
      </c>
      <c r="E170" s="18"/>
      <c r="F170" s="18"/>
      <c r="G170" s="92"/>
      <c r="H170" s="92"/>
      <c r="I170" s="18"/>
      <c r="J170" s="18"/>
      <c r="K170" s="92"/>
      <c r="L170" s="92"/>
      <c r="M170" s="18"/>
      <c r="N170" s="18"/>
    </row>
    <row r="171" spans="1:14" ht="16.5" thickBot="1" x14ac:dyDescent="0.3">
      <c r="A171" s="165"/>
      <c r="B171" s="106">
        <v>85212</v>
      </c>
      <c r="C171" s="107"/>
      <c r="D171" s="190" t="s">
        <v>148</v>
      </c>
      <c r="E171" s="18">
        <v>1664550</v>
      </c>
      <c r="F171" s="18">
        <v>1664550</v>
      </c>
      <c r="G171" s="89">
        <f>SUM(G172:G178)</f>
        <v>10000</v>
      </c>
      <c r="H171" s="89">
        <f>SUM(H172:H177)</f>
        <v>10000</v>
      </c>
      <c r="I171" s="18">
        <f t="shared" si="12"/>
        <v>1664550</v>
      </c>
      <c r="J171" s="18">
        <f>[2]Arkusz2!M165</f>
        <v>0</v>
      </c>
      <c r="K171" s="92"/>
      <c r="L171" s="92"/>
      <c r="M171" s="18">
        <f t="shared" si="10"/>
        <v>0</v>
      </c>
      <c r="N171" s="18">
        <f t="shared" si="11"/>
        <v>1664550</v>
      </c>
    </row>
    <row r="172" spans="1:14" ht="15.75" x14ac:dyDescent="0.25">
      <c r="A172" s="175"/>
      <c r="B172" s="191"/>
      <c r="C172" s="59" t="s">
        <v>149</v>
      </c>
      <c r="D172" s="95" t="s">
        <v>122</v>
      </c>
      <c r="E172" s="18">
        <f>[2]Arkusz2!N166</f>
        <v>50</v>
      </c>
      <c r="F172" s="18">
        <f>[2]Arkusz2!I166</f>
        <v>50</v>
      </c>
      <c r="G172" s="92"/>
      <c r="H172" s="89"/>
      <c r="I172" s="18">
        <f t="shared" si="12"/>
        <v>50</v>
      </c>
      <c r="J172" s="18">
        <f>[2]Arkusz2!M166</f>
        <v>0</v>
      </c>
      <c r="K172" s="92"/>
      <c r="L172" s="92"/>
      <c r="M172" s="18">
        <f t="shared" si="10"/>
        <v>0</v>
      </c>
      <c r="N172" s="18">
        <f t="shared" si="11"/>
        <v>50</v>
      </c>
    </row>
    <row r="173" spans="1:14" ht="15.75" x14ac:dyDescent="0.25">
      <c r="A173" s="128"/>
      <c r="B173" s="103"/>
      <c r="C173" s="111" t="s">
        <v>56</v>
      </c>
      <c r="D173" s="95" t="s">
        <v>57</v>
      </c>
      <c r="E173" s="18">
        <f>[2]Arkusz2!N167</f>
        <v>2000</v>
      </c>
      <c r="F173" s="18">
        <f>[2]Arkusz2!I167</f>
        <v>2000</v>
      </c>
      <c r="G173" s="92"/>
      <c r="H173" s="92">
        <v>1500</v>
      </c>
      <c r="I173" s="18">
        <f t="shared" si="12"/>
        <v>500</v>
      </c>
      <c r="J173" s="18">
        <f>[2]Arkusz2!M167</f>
        <v>0</v>
      </c>
      <c r="K173" s="92"/>
      <c r="L173" s="92"/>
      <c r="M173" s="18">
        <f t="shared" si="10"/>
        <v>0</v>
      </c>
      <c r="N173" s="18">
        <f t="shared" si="11"/>
        <v>500</v>
      </c>
    </row>
    <row r="174" spans="1:14" ht="15.75" x14ac:dyDescent="0.25">
      <c r="A174" s="128"/>
      <c r="B174" s="103"/>
      <c r="C174" s="111" t="s">
        <v>150</v>
      </c>
      <c r="D174" s="95" t="s">
        <v>151</v>
      </c>
      <c r="E174" s="18">
        <f>[2]Arkusz2!N168</f>
        <v>8500</v>
      </c>
      <c r="F174" s="18">
        <f>[2]Arkusz2!I168</f>
        <v>8500</v>
      </c>
      <c r="G174" s="92"/>
      <c r="H174" s="92">
        <v>8500</v>
      </c>
      <c r="I174" s="18">
        <f t="shared" si="12"/>
        <v>0</v>
      </c>
      <c r="J174" s="18">
        <f>[2]Arkusz2!M168</f>
        <v>0</v>
      </c>
      <c r="K174" s="92"/>
      <c r="L174" s="92"/>
      <c r="M174" s="18">
        <f t="shared" si="10"/>
        <v>0</v>
      </c>
      <c r="N174" s="18">
        <f t="shared" si="11"/>
        <v>0</v>
      </c>
    </row>
    <row r="175" spans="1:14" ht="15.75" x14ac:dyDescent="0.25">
      <c r="A175" s="128"/>
      <c r="B175" s="103"/>
      <c r="C175" s="188"/>
      <c r="D175" s="24" t="s">
        <v>152</v>
      </c>
      <c r="E175" s="18"/>
      <c r="F175" s="18"/>
      <c r="G175" s="89"/>
      <c r="H175" s="89"/>
      <c r="I175" s="18"/>
      <c r="J175" s="18"/>
      <c r="K175" s="92"/>
      <c r="L175" s="92"/>
      <c r="M175" s="18"/>
      <c r="N175" s="18"/>
    </row>
    <row r="176" spans="1:14" ht="15.75" x14ac:dyDescent="0.25">
      <c r="A176" s="128"/>
      <c r="B176" s="103"/>
      <c r="C176" s="188"/>
      <c r="D176" s="29" t="s">
        <v>153</v>
      </c>
      <c r="E176" s="18"/>
      <c r="F176" s="18"/>
      <c r="G176" s="92"/>
      <c r="H176" s="92"/>
      <c r="I176" s="18"/>
      <c r="J176" s="18"/>
      <c r="K176" s="92"/>
      <c r="L176" s="92"/>
      <c r="M176" s="18"/>
      <c r="N176" s="18"/>
    </row>
    <row r="177" spans="1:14" ht="15.75" x14ac:dyDescent="0.25">
      <c r="A177" s="128"/>
      <c r="B177" s="103"/>
      <c r="C177" s="23">
        <v>2010</v>
      </c>
      <c r="D177" s="29" t="s">
        <v>154</v>
      </c>
      <c r="E177" s="18">
        <v>1654000</v>
      </c>
      <c r="F177" s="18">
        <v>1654000</v>
      </c>
      <c r="G177" s="89"/>
      <c r="H177" s="92"/>
      <c r="I177" s="18">
        <f t="shared" si="12"/>
        <v>1654000</v>
      </c>
      <c r="J177" s="18">
        <f>[2]Arkusz2!M171</f>
        <v>0</v>
      </c>
      <c r="K177" s="92"/>
      <c r="L177" s="92"/>
      <c r="M177" s="18">
        <f t="shared" si="10"/>
        <v>0</v>
      </c>
      <c r="N177" s="18">
        <f t="shared" si="11"/>
        <v>1654000</v>
      </c>
    </row>
    <row r="178" spans="1:14" ht="26.25" x14ac:dyDescent="0.25">
      <c r="A178" s="128"/>
      <c r="B178" s="103"/>
      <c r="C178" s="23">
        <v>2360</v>
      </c>
      <c r="D178" s="102" t="s">
        <v>60</v>
      </c>
      <c r="E178" s="18">
        <v>0</v>
      </c>
      <c r="F178" s="18">
        <v>0</v>
      </c>
      <c r="G178" s="92">
        <v>10000</v>
      </c>
      <c r="H178" s="92"/>
      <c r="I178" s="18">
        <f t="shared" si="12"/>
        <v>10000</v>
      </c>
      <c r="J178" s="18">
        <f>[2]Arkusz2!M172</f>
        <v>0</v>
      </c>
      <c r="K178" s="92"/>
      <c r="L178" s="92"/>
      <c r="M178" s="18">
        <f t="shared" si="10"/>
        <v>0</v>
      </c>
      <c r="N178" s="18">
        <f t="shared" si="11"/>
        <v>10000</v>
      </c>
    </row>
    <row r="179" spans="1:14" ht="15.75" x14ac:dyDescent="0.25">
      <c r="A179" s="128"/>
      <c r="B179" s="103"/>
      <c r="C179" s="104"/>
      <c r="D179" s="164"/>
      <c r="E179" s="18"/>
      <c r="F179" s="18"/>
      <c r="G179" s="92"/>
      <c r="H179" s="92"/>
      <c r="I179" s="18"/>
      <c r="J179" s="18"/>
      <c r="K179" s="92"/>
      <c r="L179" s="92"/>
      <c r="M179" s="18"/>
      <c r="N179" s="18"/>
    </row>
    <row r="180" spans="1:14" ht="15.75" x14ac:dyDescent="0.25">
      <c r="A180" s="128"/>
      <c r="B180" s="103"/>
      <c r="C180" s="104"/>
      <c r="D180" s="164" t="s">
        <v>155</v>
      </c>
      <c r="E180" s="18"/>
      <c r="F180" s="18"/>
      <c r="G180" s="192"/>
      <c r="H180" s="192"/>
      <c r="I180" s="18"/>
      <c r="J180" s="18"/>
      <c r="K180" s="92"/>
      <c r="L180" s="92"/>
      <c r="M180" s="18"/>
      <c r="N180" s="18"/>
    </row>
    <row r="181" spans="1:14" ht="30" thickBot="1" x14ac:dyDescent="0.3">
      <c r="A181" s="165"/>
      <c r="B181" s="106">
        <v>85213</v>
      </c>
      <c r="C181" s="107"/>
      <c r="D181" s="193" t="s">
        <v>156</v>
      </c>
      <c r="E181" s="18">
        <v>4408</v>
      </c>
      <c r="F181" s="18">
        <v>4408</v>
      </c>
      <c r="G181" s="194">
        <f>SUM(G182:G186)</f>
        <v>0</v>
      </c>
      <c r="H181" s="194">
        <f>SUM(H182:H186)</f>
        <v>0</v>
      </c>
      <c r="I181" s="18">
        <f t="shared" ref="I181:I250" si="13">F181+G181-H181</f>
        <v>4408</v>
      </c>
      <c r="J181" s="18">
        <f>[2]Arkusz2!M174</f>
        <v>0</v>
      </c>
      <c r="K181" s="92"/>
      <c r="L181" s="92"/>
      <c r="M181" s="18">
        <f t="shared" ref="M181:M255" si="14">J181+K181-L181</f>
        <v>0</v>
      </c>
      <c r="N181" s="18">
        <f t="shared" ref="N181:N255" si="15">I181+M181</f>
        <v>4408</v>
      </c>
    </row>
    <row r="182" spans="1:14" ht="15.75" x14ac:dyDescent="0.25">
      <c r="A182" s="144"/>
      <c r="B182" s="169"/>
      <c r="C182" s="188"/>
      <c r="D182" s="24" t="s">
        <v>157</v>
      </c>
      <c r="E182" s="18"/>
      <c r="F182" s="18"/>
      <c r="G182" s="89"/>
      <c r="H182" s="89"/>
      <c r="I182" s="18"/>
      <c r="J182" s="18"/>
      <c r="K182" s="89"/>
      <c r="L182" s="89"/>
      <c r="M182" s="18"/>
      <c r="N182" s="18"/>
    </row>
    <row r="183" spans="1:14" ht="15.75" x14ac:dyDescent="0.25">
      <c r="A183" s="128"/>
      <c r="B183" s="76"/>
      <c r="C183" s="28"/>
      <c r="D183" s="29" t="s">
        <v>38</v>
      </c>
      <c r="E183" s="18"/>
      <c r="F183" s="18"/>
      <c r="G183" s="89"/>
      <c r="H183" s="89"/>
      <c r="I183" s="18"/>
      <c r="J183" s="18"/>
      <c r="K183" s="89"/>
      <c r="L183" s="89"/>
      <c r="M183" s="18"/>
      <c r="N183" s="18"/>
    </row>
    <row r="184" spans="1:14" ht="15.75" x14ac:dyDescent="0.25">
      <c r="A184" s="128"/>
      <c r="B184" s="76"/>
      <c r="C184" s="28">
        <v>2010</v>
      </c>
      <c r="D184" s="29" t="s">
        <v>158</v>
      </c>
      <c r="E184" s="18">
        <f>[2]Arkusz2!N177</f>
        <v>2219</v>
      </c>
      <c r="F184" s="18">
        <f>[2]Arkusz2!I177</f>
        <v>2219</v>
      </c>
      <c r="G184" s="92"/>
      <c r="H184" s="92"/>
      <c r="I184" s="18">
        <f t="shared" si="13"/>
        <v>2219</v>
      </c>
      <c r="J184" s="18">
        <f>[2]Arkusz2!M177</f>
        <v>0</v>
      </c>
      <c r="K184" s="92"/>
      <c r="L184" s="92"/>
      <c r="M184" s="18">
        <f t="shared" si="14"/>
        <v>0</v>
      </c>
      <c r="N184" s="18">
        <f t="shared" si="15"/>
        <v>2219</v>
      </c>
    </row>
    <row r="185" spans="1:14" ht="15.75" x14ac:dyDescent="0.25">
      <c r="A185" s="128"/>
      <c r="B185" s="76"/>
      <c r="C185" s="28"/>
      <c r="D185" s="24" t="s">
        <v>159</v>
      </c>
      <c r="E185" s="18"/>
      <c r="F185" s="18"/>
      <c r="G185" s="88"/>
      <c r="H185" s="88"/>
      <c r="I185" s="18"/>
      <c r="J185" s="18"/>
      <c r="K185" s="171"/>
      <c r="L185" s="171"/>
      <c r="M185" s="18"/>
      <c r="N185" s="18"/>
    </row>
    <row r="186" spans="1:14" ht="15.75" x14ac:dyDescent="0.25">
      <c r="A186" s="128"/>
      <c r="B186" s="76"/>
      <c r="C186" s="28">
        <v>2030</v>
      </c>
      <c r="D186" s="29" t="s">
        <v>160</v>
      </c>
      <c r="E186" s="18">
        <v>2189</v>
      </c>
      <c r="F186" s="18">
        <v>2189</v>
      </c>
      <c r="G186" s="89"/>
      <c r="H186" s="92"/>
      <c r="I186" s="18">
        <f t="shared" si="13"/>
        <v>2189</v>
      </c>
      <c r="J186" s="18">
        <f>[2]Arkusz2!M179</f>
        <v>0</v>
      </c>
      <c r="K186" s="92"/>
      <c r="L186" s="92"/>
      <c r="M186" s="18">
        <f t="shared" si="14"/>
        <v>0</v>
      </c>
      <c r="N186" s="18">
        <f t="shared" si="15"/>
        <v>2189</v>
      </c>
    </row>
    <row r="187" spans="1:14" ht="15.75" x14ac:dyDescent="0.25">
      <c r="A187" s="128"/>
      <c r="B187" s="76"/>
      <c r="C187" s="75"/>
      <c r="D187" s="29"/>
      <c r="E187" s="18"/>
      <c r="F187" s="18"/>
      <c r="G187" s="92"/>
      <c r="H187" s="92"/>
      <c r="I187" s="18"/>
      <c r="J187" s="18"/>
      <c r="K187" s="92"/>
      <c r="L187" s="92"/>
      <c r="M187" s="18"/>
      <c r="N187" s="18"/>
    </row>
    <row r="188" spans="1:14" ht="16.5" thickBot="1" x14ac:dyDescent="0.3">
      <c r="A188" s="165"/>
      <c r="B188" s="106">
        <v>85214</v>
      </c>
      <c r="C188" s="107"/>
      <c r="D188" s="108" t="s">
        <v>161</v>
      </c>
      <c r="E188" s="18">
        <f>[2]Arkusz2!N181</f>
        <v>23132</v>
      </c>
      <c r="F188" s="18">
        <f>[2]Arkusz2!I181</f>
        <v>23132</v>
      </c>
      <c r="G188" s="89"/>
      <c r="H188" s="89"/>
      <c r="I188" s="18">
        <f t="shared" si="13"/>
        <v>23132</v>
      </c>
      <c r="J188" s="18">
        <f>[2]Arkusz2!M181</f>
        <v>0</v>
      </c>
      <c r="K188" s="89"/>
      <c r="L188" s="89"/>
      <c r="M188" s="18">
        <f t="shared" si="14"/>
        <v>0</v>
      </c>
      <c r="N188" s="18">
        <f t="shared" si="15"/>
        <v>23132</v>
      </c>
    </row>
    <row r="189" spans="1:14" ht="15.75" x14ac:dyDescent="0.25">
      <c r="A189" s="128"/>
      <c r="B189" s="76"/>
      <c r="C189" s="28"/>
      <c r="D189" s="24" t="s">
        <v>159</v>
      </c>
      <c r="E189" s="18"/>
      <c r="F189" s="18"/>
      <c r="G189" s="89"/>
      <c r="H189" s="89"/>
      <c r="I189" s="18"/>
      <c r="J189" s="18"/>
      <c r="K189" s="89"/>
      <c r="L189" s="89"/>
      <c r="M189" s="18"/>
      <c r="N189" s="18"/>
    </row>
    <row r="190" spans="1:14" ht="15.75" x14ac:dyDescent="0.25">
      <c r="A190" s="128"/>
      <c r="B190" s="76"/>
      <c r="C190" s="28">
        <v>2030</v>
      </c>
      <c r="D190" s="29" t="s">
        <v>160</v>
      </c>
      <c r="E190" s="18">
        <f>[2]Arkusz2!N183</f>
        <v>23132</v>
      </c>
      <c r="F190" s="18">
        <f>[2]Arkusz2!I183</f>
        <v>23132</v>
      </c>
      <c r="G190" s="89"/>
      <c r="H190" s="89"/>
      <c r="I190" s="18">
        <f t="shared" si="13"/>
        <v>23132</v>
      </c>
      <c r="J190" s="18">
        <f>[2]Arkusz2!M183</f>
        <v>0</v>
      </c>
      <c r="K190" s="89"/>
      <c r="L190" s="89"/>
      <c r="M190" s="18">
        <f t="shared" si="14"/>
        <v>0</v>
      </c>
      <c r="N190" s="18">
        <f t="shared" si="15"/>
        <v>23132</v>
      </c>
    </row>
    <row r="191" spans="1:14" ht="15.75" x14ac:dyDescent="0.25">
      <c r="A191" s="128"/>
      <c r="B191" s="76"/>
      <c r="C191" s="28"/>
      <c r="D191" s="29"/>
      <c r="E191" s="18"/>
      <c r="F191" s="18"/>
      <c r="G191" s="92"/>
      <c r="H191" s="92"/>
      <c r="I191" s="18"/>
      <c r="J191" s="18"/>
      <c r="K191" s="92"/>
      <c r="L191" s="92"/>
      <c r="M191" s="18"/>
      <c r="N191" s="18"/>
    </row>
    <row r="192" spans="1:14" ht="16.5" thickBot="1" x14ac:dyDescent="0.3">
      <c r="A192" s="165"/>
      <c r="B192" s="106">
        <v>85216</v>
      </c>
      <c r="C192" s="107"/>
      <c r="D192" s="98" t="s">
        <v>162</v>
      </c>
      <c r="E192" s="18">
        <v>24319</v>
      </c>
      <c r="F192" s="18">
        <v>24319</v>
      </c>
      <c r="G192" s="89">
        <f>SUM(G193:G194)</f>
        <v>0</v>
      </c>
      <c r="H192" s="89"/>
      <c r="I192" s="18">
        <f t="shared" si="13"/>
        <v>24319</v>
      </c>
      <c r="J192" s="18">
        <f>[2]Arkusz2!M185</f>
        <v>0</v>
      </c>
      <c r="K192" s="92"/>
      <c r="L192" s="92"/>
      <c r="M192" s="18">
        <f t="shared" si="14"/>
        <v>0</v>
      </c>
      <c r="N192" s="18">
        <f t="shared" si="15"/>
        <v>24319</v>
      </c>
    </row>
    <row r="193" spans="1:14" ht="15.75" x14ac:dyDescent="0.25">
      <c r="A193" s="175"/>
      <c r="B193" s="76"/>
      <c r="C193" s="28"/>
      <c r="D193" s="24" t="s">
        <v>159</v>
      </c>
      <c r="E193" s="18"/>
      <c r="F193" s="18"/>
      <c r="G193" s="92"/>
      <c r="H193" s="92"/>
      <c r="I193" s="18"/>
      <c r="J193" s="18"/>
      <c r="K193" s="92"/>
      <c r="L193" s="92"/>
      <c r="M193" s="18"/>
      <c r="N193" s="18"/>
    </row>
    <row r="194" spans="1:14" ht="15.75" x14ac:dyDescent="0.25">
      <c r="A194" s="182"/>
      <c r="B194" s="76"/>
      <c r="C194" s="28">
        <v>2030</v>
      </c>
      <c r="D194" s="29" t="s">
        <v>160</v>
      </c>
      <c r="E194" s="18">
        <v>24319</v>
      </c>
      <c r="F194" s="18">
        <v>24319</v>
      </c>
      <c r="G194" s="192"/>
      <c r="H194" s="192"/>
      <c r="I194" s="18">
        <f t="shared" si="13"/>
        <v>24319</v>
      </c>
      <c r="J194" s="18">
        <f>[2]Arkusz2!M187</f>
        <v>0</v>
      </c>
      <c r="K194" s="192"/>
      <c r="L194" s="192"/>
      <c r="M194" s="18">
        <f t="shared" si="14"/>
        <v>0</v>
      </c>
      <c r="N194" s="18">
        <f t="shared" si="15"/>
        <v>24319</v>
      </c>
    </row>
    <row r="195" spans="1:14" ht="15.75" x14ac:dyDescent="0.25">
      <c r="A195" s="182"/>
      <c r="B195" s="183"/>
      <c r="C195" s="172"/>
      <c r="D195" s="173"/>
      <c r="E195" s="18"/>
      <c r="F195" s="18"/>
      <c r="G195" s="92"/>
      <c r="H195" s="92"/>
      <c r="I195" s="18"/>
      <c r="J195" s="18"/>
      <c r="K195" s="92"/>
      <c r="L195" s="92"/>
      <c r="M195" s="18"/>
      <c r="N195" s="18"/>
    </row>
    <row r="196" spans="1:14" ht="16.5" thickBot="1" x14ac:dyDescent="0.3">
      <c r="A196" s="165"/>
      <c r="B196" s="106">
        <v>85219</v>
      </c>
      <c r="C196" s="167"/>
      <c r="D196" s="168" t="s">
        <v>163</v>
      </c>
      <c r="E196" s="18">
        <f>[2]Arkusz2!N189</f>
        <v>41679</v>
      </c>
      <c r="F196" s="18">
        <f>[2]Arkusz2!I189</f>
        <v>41679</v>
      </c>
      <c r="G196" s="89">
        <f>SUM(G199)</f>
        <v>0</v>
      </c>
      <c r="H196" s="89">
        <f>SUM(H197:H199)</f>
        <v>0</v>
      </c>
      <c r="I196" s="18">
        <f t="shared" si="13"/>
        <v>41679</v>
      </c>
      <c r="J196" s="18">
        <f>[2]Arkusz2!M189</f>
        <v>0</v>
      </c>
      <c r="K196" s="92"/>
      <c r="L196" s="92"/>
      <c r="M196" s="18">
        <f t="shared" si="14"/>
        <v>0</v>
      </c>
      <c r="N196" s="18">
        <f t="shared" si="15"/>
        <v>41679</v>
      </c>
    </row>
    <row r="197" spans="1:14" ht="15.75" x14ac:dyDescent="0.25">
      <c r="A197" s="175"/>
      <c r="B197" s="191"/>
      <c r="C197" s="59" t="s">
        <v>149</v>
      </c>
      <c r="D197" s="95" t="s">
        <v>122</v>
      </c>
      <c r="E197" s="18">
        <f>[2]Arkusz2!N190</f>
        <v>150</v>
      </c>
      <c r="F197" s="18">
        <f>[2]Arkusz2!I190</f>
        <v>150</v>
      </c>
      <c r="G197" s="92"/>
      <c r="H197" s="92"/>
      <c r="I197" s="18">
        <f t="shared" si="13"/>
        <v>150</v>
      </c>
      <c r="J197" s="18">
        <f>[2]Arkusz2!M190</f>
        <v>0</v>
      </c>
      <c r="K197" s="92"/>
      <c r="L197" s="92"/>
      <c r="M197" s="18">
        <f t="shared" si="14"/>
        <v>0</v>
      </c>
      <c r="N197" s="18">
        <f t="shared" si="15"/>
        <v>150</v>
      </c>
    </row>
    <row r="198" spans="1:14" ht="15.75" x14ac:dyDescent="0.25">
      <c r="A198" s="128"/>
      <c r="B198" s="76"/>
      <c r="C198" s="23"/>
      <c r="D198" s="24" t="s">
        <v>159</v>
      </c>
      <c r="E198" s="18"/>
      <c r="F198" s="18"/>
      <c r="G198" s="92"/>
      <c r="H198" s="92"/>
      <c r="I198" s="18"/>
      <c r="J198" s="18"/>
      <c r="K198" s="92"/>
      <c r="L198" s="92"/>
      <c r="M198" s="18"/>
      <c r="N198" s="18"/>
    </row>
    <row r="199" spans="1:14" ht="15.75" x14ac:dyDescent="0.25">
      <c r="A199" s="128"/>
      <c r="B199" s="76"/>
      <c r="C199" s="28">
        <v>2030</v>
      </c>
      <c r="D199" s="29" t="s">
        <v>164</v>
      </c>
      <c r="E199" s="18">
        <f>[2]Arkusz2!N192</f>
        <v>41529</v>
      </c>
      <c r="F199" s="18">
        <f>[2]Arkusz2!I192</f>
        <v>41529</v>
      </c>
      <c r="G199" s="171"/>
      <c r="H199" s="171"/>
      <c r="I199" s="18">
        <f t="shared" si="13"/>
        <v>41529</v>
      </c>
      <c r="J199" s="18">
        <f>[2]Arkusz2!M192</f>
        <v>0</v>
      </c>
      <c r="K199" s="171"/>
      <c r="L199" s="171"/>
      <c r="M199" s="18">
        <f t="shared" si="14"/>
        <v>0</v>
      </c>
      <c r="N199" s="18">
        <f t="shared" si="15"/>
        <v>41529</v>
      </c>
    </row>
    <row r="200" spans="1:14" ht="15.75" x14ac:dyDescent="0.25">
      <c r="A200" s="128"/>
      <c r="B200" s="76"/>
      <c r="C200" s="28"/>
      <c r="D200" s="29"/>
      <c r="E200" s="18"/>
      <c r="F200" s="18"/>
      <c r="G200" s="92"/>
      <c r="H200" s="92"/>
      <c r="I200" s="18"/>
      <c r="J200" s="18"/>
      <c r="K200" s="92"/>
      <c r="L200" s="92"/>
      <c r="M200" s="18"/>
      <c r="N200" s="18"/>
    </row>
    <row r="201" spans="1:14" ht="16.5" thickBot="1" x14ac:dyDescent="0.3">
      <c r="A201" s="165"/>
      <c r="B201" s="106">
        <v>85228</v>
      </c>
      <c r="C201" s="107"/>
      <c r="D201" s="108" t="s">
        <v>165</v>
      </c>
      <c r="E201" s="18">
        <f>[2]Arkusz2!N194</f>
        <v>5525</v>
      </c>
      <c r="F201" s="18">
        <f>[2]Arkusz2!I194</f>
        <v>5525</v>
      </c>
      <c r="G201" s="92"/>
      <c r="H201" s="92"/>
      <c r="I201" s="18">
        <f t="shared" si="13"/>
        <v>5525</v>
      </c>
      <c r="J201" s="18">
        <f>[2]Arkusz2!M194</f>
        <v>0</v>
      </c>
      <c r="K201" s="92"/>
      <c r="L201" s="92"/>
      <c r="M201" s="18">
        <f t="shared" si="14"/>
        <v>0</v>
      </c>
      <c r="N201" s="18">
        <f t="shared" si="15"/>
        <v>5525</v>
      </c>
    </row>
    <row r="202" spans="1:14" ht="15.75" x14ac:dyDescent="0.25">
      <c r="A202" s="144"/>
      <c r="B202" s="169"/>
      <c r="C202" s="23" t="s">
        <v>138</v>
      </c>
      <c r="D202" s="24" t="s">
        <v>139</v>
      </c>
      <c r="E202" s="18">
        <f>[2]Arkusz2!N195</f>
        <v>5525</v>
      </c>
      <c r="F202" s="18">
        <f>[2]Arkusz2!I195</f>
        <v>5525</v>
      </c>
      <c r="G202" s="92"/>
      <c r="H202" s="92"/>
      <c r="I202" s="18">
        <f t="shared" si="13"/>
        <v>5525</v>
      </c>
      <c r="J202" s="18">
        <f>[2]Arkusz2!M195</f>
        <v>0</v>
      </c>
      <c r="K202" s="92"/>
      <c r="L202" s="92"/>
      <c r="M202" s="18">
        <f t="shared" si="14"/>
        <v>0</v>
      </c>
      <c r="N202" s="18">
        <f t="shared" si="15"/>
        <v>5525</v>
      </c>
    </row>
    <row r="203" spans="1:14" ht="15.75" x14ac:dyDescent="0.25">
      <c r="A203" s="144"/>
      <c r="B203" s="169"/>
      <c r="C203" s="23"/>
      <c r="D203" s="24"/>
      <c r="E203" s="18"/>
      <c r="F203" s="18"/>
      <c r="G203" s="92"/>
      <c r="H203" s="92"/>
      <c r="I203" s="18"/>
      <c r="J203" s="18"/>
      <c r="K203" s="92"/>
      <c r="L203" s="92"/>
      <c r="M203" s="18"/>
      <c r="N203" s="18"/>
    </row>
    <row r="204" spans="1:14" ht="13.5" thickBot="1" x14ac:dyDescent="0.25">
      <c r="A204" s="125"/>
      <c r="B204" s="126">
        <v>85295</v>
      </c>
      <c r="C204" s="125"/>
      <c r="D204" s="127" t="s">
        <v>36</v>
      </c>
      <c r="E204" s="18">
        <f>[2]Arkusz2!N197</f>
        <v>56930</v>
      </c>
      <c r="F204" s="18">
        <f>[2]Arkusz2!I197</f>
        <v>56930</v>
      </c>
      <c r="G204" s="21">
        <f>SUM(G205:G210)</f>
        <v>0</v>
      </c>
      <c r="H204" s="21">
        <f>SUM(H206:H210)</f>
        <v>0</v>
      </c>
      <c r="I204" s="18">
        <f>F204+G204-H204</f>
        <v>56930</v>
      </c>
      <c r="J204" s="18">
        <f>[2]Arkusz2!M197</f>
        <v>0</v>
      </c>
      <c r="K204" s="61"/>
      <c r="L204" s="61"/>
      <c r="M204" s="18">
        <f>J204+K204-L204</f>
        <v>0</v>
      </c>
      <c r="N204" s="18">
        <f>I204+M204</f>
        <v>56930</v>
      </c>
    </row>
    <row r="205" spans="1:14" ht="12.75" x14ac:dyDescent="0.2">
      <c r="A205" s="195"/>
      <c r="B205" s="196"/>
      <c r="C205" s="59" t="s">
        <v>56</v>
      </c>
      <c r="D205" s="95" t="s">
        <v>57</v>
      </c>
      <c r="E205" s="18">
        <f>[2]Arkusz2!N198</f>
        <v>16440</v>
      </c>
      <c r="F205" s="18">
        <f>[2]Arkusz2!I198</f>
        <v>16440</v>
      </c>
      <c r="G205" s="61"/>
      <c r="H205" s="21"/>
      <c r="I205" s="18">
        <f t="shared" ref="I205" si="16">F205+G205-H205</f>
        <v>16440</v>
      </c>
      <c r="J205" s="18">
        <f>[2]Arkusz2!M198</f>
        <v>0</v>
      </c>
      <c r="K205" s="61"/>
      <c r="L205" s="61"/>
      <c r="M205" s="18">
        <f t="shared" ref="M205" si="17">J205+K205-L205</f>
        <v>0</v>
      </c>
      <c r="N205" s="18">
        <f t="shared" ref="N205" si="18">I205+M205</f>
        <v>16440</v>
      </c>
    </row>
    <row r="206" spans="1:14" ht="14.25" x14ac:dyDescent="0.2">
      <c r="A206" s="59"/>
      <c r="B206" s="154"/>
      <c r="C206" s="197"/>
      <c r="D206" s="60" t="s">
        <v>157</v>
      </c>
      <c r="E206" s="18"/>
      <c r="F206" s="18"/>
      <c r="G206" s="21"/>
      <c r="H206" s="21"/>
      <c r="I206" s="18"/>
      <c r="J206" s="18"/>
      <c r="K206" s="61"/>
      <c r="L206" s="61"/>
      <c r="M206" s="18"/>
      <c r="N206" s="18"/>
    </row>
    <row r="207" spans="1:14" ht="12.75" x14ac:dyDescent="0.2">
      <c r="A207" s="59"/>
      <c r="B207" s="154"/>
      <c r="C207" s="59"/>
      <c r="D207" s="60" t="s">
        <v>38</v>
      </c>
      <c r="E207" s="18"/>
      <c r="F207" s="18"/>
      <c r="G207" s="21"/>
      <c r="H207" s="21"/>
      <c r="I207" s="18"/>
      <c r="J207" s="18"/>
      <c r="K207" s="61"/>
      <c r="L207" s="61"/>
      <c r="M207" s="18"/>
      <c r="N207" s="18"/>
    </row>
    <row r="208" spans="1:14" ht="12.75" x14ac:dyDescent="0.2">
      <c r="A208" s="59"/>
      <c r="B208" s="154"/>
      <c r="C208" s="59">
        <v>2010</v>
      </c>
      <c r="D208" s="60" t="s">
        <v>158</v>
      </c>
      <c r="E208" s="18">
        <f>[2]Arkusz2!N201</f>
        <v>20400</v>
      </c>
      <c r="F208" s="18">
        <f>[2]Arkusz2!I201</f>
        <v>20400</v>
      </c>
      <c r="G208" s="61"/>
      <c r="H208" s="21"/>
      <c r="I208" s="18">
        <f t="shared" ref="I208" si="19">F208+G208-H208</f>
        <v>20400</v>
      </c>
      <c r="J208" s="18">
        <f>[2]Arkusz2!M201</f>
        <v>0</v>
      </c>
      <c r="K208" s="61"/>
      <c r="L208" s="61"/>
      <c r="M208" s="18">
        <f t="shared" ref="M208" si="20">J208+K208-L208</f>
        <v>0</v>
      </c>
      <c r="N208" s="18">
        <f t="shared" ref="N208" si="21">I208+M208</f>
        <v>20400</v>
      </c>
    </row>
    <row r="209" spans="1:14" ht="12.75" x14ac:dyDescent="0.2">
      <c r="A209" s="54"/>
      <c r="B209" s="198"/>
      <c r="C209" s="54"/>
      <c r="D209" s="56" t="s">
        <v>159</v>
      </c>
      <c r="E209" s="18"/>
      <c r="F209" s="18"/>
      <c r="G209" s="61"/>
      <c r="H209" s="61"/>
      <c r="I209" s="18"/>
      <c r="J209" s="18"/>
      <c r="K209" s="61"/>
      <c r="L209" s="61"/>
      <c r="M209" s="18"/>
      <c r="N209" s="18"/>
    </row>
    <row r="210" spans="1:14" ht="12.75" x14ac:dyDescent="0.2">
      <c r="A210" s="59"/>
      <c r="B210" s="154"/>
      <c r="C210" s="59">
        <v>2030</v>
      </c>
      <c r="D210" s="60" t="s">
        <v>164</v>
      </c>
      <c r="E210" s="18">
        <f>[2]Arkusz2!N203</f>
        <v>20090</v>
      </c>
      <c r="F210" s="18">
        <f>[2]Arkusz2!I203</f>
        <v>20090</v>
      </c>
      <c r="G210" s="61"/>
      <c r="H210" s="61"/>
      <c r="I210" s="18">
        <f>F210+G210-H210</f>
        <v>20090</v>
      </c>
      <c r="J210" s="18">
        <f>[2]Arkusz2!M203</f>
        <v>0</v>
      </c>
      <c r="K210" s="61"/>
      <c r="L210" s="61"/>
      <c r="M210" s="18">
        <f>J210+K210-L210</f>
        <v>0</v>
      </c>
      <c r="N210" s="18">
        <f>I210+M210</f>
        <v>20090</v>
      </c>
    </row>
    <row r="211" spans="1:14" ht="15.75" x14ac:dyDescent="0.25">
      <c r="A211" s="144"/>
      <c r="B211" s="169"/>
      <c r="C211" s="23"/>
      <c r="D211" s="24"/>
      <c r="E211" s="18"/>
      <c r="F211" s="18"/>
      <c r="G211" s="92"/>
      <c r="H211" s="92"/>
      <c r="I211" s="18"/>
      <c r="J211" s="18"/>
      <c r="K211" s="92"/>
      <c r="L211" s="92"/>
      <c r="M211" s="18"/>
      <c r="N211" s="18"/>
    </row>
    <row r="212" spans="1:14" ht="15.75" x14ac:dyDescent="0.25">
      <c r="A212" s="128"/>
      <c r="B212" s="103"/>
      <c r="C212" s="23"/>
      <c r="D212" s="24"/>
      <c r="E212" s="18"/>
      <c r="F212" s="18"/>
      <c r="G212" s="89"/>
      <c r="H212" s="89"/>
      <c r="I212" s="18"/>
      <c r="J212" s="18"/>
      <c r="K212" s="89"/>
      <c r="L212" s="89"/>
      <c r="M212" s="18"/>
      <c r="N212" s="18"/>
    </row>
    <row r="213" spans="1:14" ht="16.5" thickBot="1" x14ac:dyDescent="0.3">
      <c r="A213" s="79">
        <v>853</v>
      </c>
      <c r="B213" s="80"/>
      <c r="C213" s="81"/>
      <c r="D213" s="138" t="s">
        <v>166</v>
      </c>
      <c r="E213" s="18">
        <f>[2]Arkusz2!N206</f>
        <v>228023.09</v>
      </c>
      <c r="F213" s="18">
        <f>[2]Arkusz2!I206</f>
        <v>228023.09</v>
      </c>
      <c r="G213" s="96">
        <f>G214</f>
        <v>0</v>
      </c>
      <c r="H213" s="96">
        <f>H214</f>
        <v>10587</v>
      </c>
      <c r="I213" s="18">
        <f t="shared" si="13"/>
        <v>217436.09</v>
      </c>
      <c r="J213" s="18">
        <f>[2]Arkusz2!M206</f>
        <v>0</v>
      </c>
      <c r="K213" s="134"/>
      <c r="L213" s="134"/>
      <c r="M213" s="18">
        <f t="shared" si="14"/>
        <v>0</v>
      </c>
      <c r="N213" s="18">
        <f t="shared" si="15"/>
        <v>217436.09</v>
      </c>
    </row>
    <row r="214" spans="1:14" ht="17.25" thickTop="1" thickBot="1" x14ac:dyDescent="0.3">
      <c r="A214" s="165"/>
      <c r="B214" s="106">
        <v>85395</v>
      </c>
      <c r="C214" s="107"/>
      <c r="D214" s="108" t="s">
        <v>36</v>
      </c>
      <c r="E214" s="18">
        <f>[2]Arkusz2!N207</f>
        <v>228023.09</v>
      </c>
      <c r="F214" s="18">
        <f>[2]Arkusz2!I207</f>
        <v>228023.09</v>
      </c>
      <c r="G214" s="89">
        <f>SUM(G215:G216)</f>
        <v>0</v>
      </c>
      <c r="H214" s="89">
        <f>SUM(H215:H216)</f>
        <v>10587</v>
      </c>
      <c r="I214" s="18">
        <f t="shared" si="13"/>
        <v>217436.09</v>
      </c>
      <c r="J214" s="18">
        <f>[2]Arkusz2!M207</f>
        <v>0</v>
      </c>
      <c r="K214" s="92"/>
      <c r="L214" s="92"/>
      <c r="M214" s="18">
        <f t="shared" si="14"/>
        <v>0</v>
      </c>
      <c r="N214" s="18">
        <f t="shared" si="15"/>
        <v>217436.09</v>
      </c>
    </row>
    <row r="215" spans="1:14" ht="39" x14ac:dyDescent="0.25">
      <c r="A215" s="144"/>
      <c r="B215" s="74"/>
      <c r="C215" s="199">
        <v>2007</v>
      </c>
      <c r="D215" s="200" t="s">
        <v>31</v>
      </c>
      <c r="E215" s="18">
        <f>[2]Arkusz2!N208</f>
        <v>204945.77000000002</v>
      </c>
      <c r="F215" s="18">
        <f>[2]Arkusz2!I208</f>
        <v>204945.77000000002</v>
      </c>
      <c r="G215" s="92"/>
      <c r="H215" s="92">
        <v>10054.69</v>
      </c>
      <c r="I215" s="18">
        <f t="shared" si="13"/>
        <v>194891.08000000002</v>
      </c>
      <c r="J215" s="18">
        <f>[2]Arkusz2!M208</f>
        <v>0</v>
      </c>
      <c r="K215" s="92"/>
      <c r="L215" s="92"/>
      <c r="M215" s="18">
        <f t="shared" si="14"/>
        <v>0</v>
      </c>
      <c r="N215" s="18">
        <f t="shared" si="15"/>
        <v>194891.08000000002</v>
      </c>
    </row>
    <row r="216" spans="1:14" ht="39" x14ac:dyDescent="0.25">
      <c r="A216" s="128"/>
      <c r="B216" s="76"/>
      <c r="C216" s="75">
        <v>2009</v>
      </c>
      <c r="D216" s="200" t="s">
        <v>31</v>
      </c>
      <c r="E216" s="18">
        <f>[2]Arkusz2!N209</f>
        <v>23077.32</v>
      </c>
      <c r="F216" s="18">
        <f>[2]Arkusz2!I209</f>
        <v>23077.32</v>
      </c>
      <c r="G216" s="92"/>
      <c r="H216" s="92">
        <v>532.30999999999995</v>
      </c>
      <c r="I216" s="18">
        <f t="shared" si="13"/>
        <v>22545.01</v>
      </c>
      <c r="J216" s="18">
        <f>[2]Arkusz2!M209</f>
        <v>0</v>
      </c>
      <c r="K216" s="92"/>
      <c r="L216" s="92"/>
      <c r="M216" s="18">
        <f t="shared" si="14"/>
        <v>0</v>
      </c>
      <c r="N216" s="18">
        <f t="shared" si="15"/>
        <v>22545.01</v>
      </c>
    </row>
    <row r="217" spans="1:14" ht="15.75" x14ac:dyDescent="0.25">
      <c r="A217" s="182"/>
      <c r="B217" s="201"/>
      <c r="C217" s="184"/>
      <c r="D217" s="185"/>
      <c r="E217" s="18"/>
      <c r="F217" s="18"/>
      <c r="G217" s="92"/>
      <c r="H217" s="92"/>
      <c r="I217" s="18"/>
      <c r="J217" s="18"/>
      <c r="K217" s="92"/>
      <c r="L217" s="92"/>
      <c r="M217" s="18"/>
      <c r="N217" s="18"/>
    </row>
    <row r="218" spans="1:14" ht="16.5" thickBot="1" x14ac:dyDescent="0.3">
      <c r="A218" s="79">
        <v>854</v>
      </c>
      <c r="B218" s="80"/>
      <c r="C218" s="81"/>
      <c r="D218" s="138" t="s">
        <v>167</v>
      </c>
      <c r="E218" s="18">
        <v>131973.92000000001</v>
      </c>
      <c r="F218" s="18">
        <v>131973.92000000001</v>
      </c>
      <c r="G218" s="96">
        <f>G219+G224+G228</f>
        <v>90.2</v>
      </c>
      <c r="H218" s="96">
        <f>H219+H224+H228</f>
        <v>0</v>
      </c>
      <c r="I218" s="18">
        <f t="shared" si="13"/>
        <v>132064.12000000002</v>
      </c>
      <c r="J218" s="18">
        <f>[2]Arkusz2!M211</f>
        <v>0</v>
      </c>
      <c r="K218" s="134"/>
      <c r="L218" s="134"/>
      <c r="M218" s="18">
        <f t="shared" si="14"/>
        <v>0</v>
      </c>
      <c r="N218" s="18">
        <f t="shared" si="15"/>
        <v>132064.12000000002</v>
      </c>
    </row>
    <row r="219" spans="1:14" ht="17.25" thickTop="1" thickBot="1" x14ac:dyDescent="0.3">
      <c r="A219" s="165"/>
      <c r="B219" s="106">
        <v>85417</v>
      </c>
      <c r="C219" s="107"/>
      <c r="D219" s="108" t="s">
        <v>168</v>
      </c>
      <c r="E219" s="18">
        <f>[2]Arkusz2!N212</f>
        <v>89182</v>
      </c>
      <c r="F219" s="18">
        <f>[2]Arkusz2!I212</f>
        <v>89182</v>
      </c>
      <c r="G219" s="92">
        <f>SUM(G220:G222)</f>
        <v>0</v>
      </c>
      <c r="H219" s="92"/>
      <c r="I219" s="18">
        <f t="shared" si="13"/>
        <v>89182</v>
      </c>
      <c r="J219" s="18">
        <f>[2]Arkusz2!M212</f>
        <v>0</v>
      </c>
      <c r="K219" s="92"/>
      <c r="L219" s="92"/>
      <c r="M219" s="18">
        <f t="shared" si="14"/>
        <v>0</v>
      </c>
      <c r="N219" s="18">
        <f t="shared" si="15"/>
        <v>89182</v>
      </c>
    </row>
    <row r="220" spans="1:14" ht="15.75" x14ac:dyDescent="0.25">
      <c r="A220" s="144"/>
      <c r="B220" s="74"/>
      <c r="C220" s="23" t="s">
        <v>138</v>
      </c>
      <c r="D220" s="24" t="s">
        <v>145</v>
      </c>
      <c r="E220" s="18">
        <f>[2]Arkusz2!N213</f>
        <v>37000</v>
      </c>
      <c r="F220" s="18">
        <f>[2]Arkusz2!I213</f>
        <v>37000</v>
      </c>
      <c r="G220" s="92"/>
      <c r="H220" s="92"/>
      <c r="I220" s="18">
        <f t="shared" si="13"/>
        <v>37000</v>
      </c>
      <c r="J220" s="18">
        <f>[2]Arkusz2!M213</f>
        <v>0</v>
      </c>
      <c r="K220" s="92"/>
      <c r="L220" s="92"/>
      <c r="M220" s="18">
        <f t="shared" si="14"/>
        <v>0</v>
      </c>
      <c r="N220" s="18">
        <f t="shared" si="15"/>
        <v>37000</v>
      </c>
    </row>
    <row r="221" spans="1:14" ht="15.75" x14ac:dyDescent="0.25">
      <c r="A221" s="128"/>
      <c r="B221" s="76"/>
      <c r="C221" s="23"/>
      <c r="D221" s="24" t="s">
        <v>169</v>
      </c>
      <c r="E221" s="18"/>
      <c r="F221" s="18"/>
      <c r="G221" s="92"/>
      <c r="H221" s="92"/>
      <c r="I221" s="18"/>
      <c r="J221" s="18"/>
      <c r="K221" s="92"/>
      <c r="L221" s="92"/>
      <c r="M221" s="18"/>
      <c r="N221" s="18"/>
    </row>
    <row r="222" spans="1:14" ht="15.75" x14ac:dyDescent="0.25">
      <c r="A222" s="128"/>
      <c r="B222" s="103"/>
      <c r="C222" s="23">
        <v>2320</v>
      </c>
      <c r="D222" s="93" t="s">
        <v>170</v>
      </c>
      <c r="E222" s="18">
        <f>[2]Arkusz2!N215</f>
        <v>52182</v>
      </c>
      <c r="F222" s="18">
        <f>[2]Arkusz2!I215</f>
        <v>52182</v>
      </c>
      <c r="G222" s="92"/>
      <c r="H222" s="92"/>
      <c r="I222" s="18">
        <f t="shared" si="13"/>
        <v>52182</v>
      </c>
      <c r="J222" s="18">
        <f>[2]Arkusz2!M215</f>
        <v>0</v>
      </c>
      <c r="K222" s="92"/>
      <c r="L222" s="92"/>
      <c r="M222" s="18">
        <f t="shared" si="14"/>
        <v>0</v>
      </c>
      <c r="N222" s="18">
        <f t="shared" si="15"/>
        <v>52182</v>
      </c>
    </row>
    <row r="223" spans="1:14" ht="15.75" x14ac:dyDescent="0.25">
      <c r="A223" s="128"/>
      <c r="B223" s="76"/>
      <c r="C223" s="28"/>
      <c r="D223" s="29"/>
      <c r="E223" s="18"/>
      <c r="F223" s="18"/>
      <c r="G223" s="92"/>
      <c r="H223" s="92"/>
      <c r="I223" s="18"/>
      <c r="J223" s="18"/>
      <c r="K223" s="92"/>
      <c r="L223" s="92"/>
      <c r="M223" s="18"/>
      <c r="N223" s="18"/>
    </row>
    <row r="224" spans="1:14" ht="13.5" thickBot="1" x14ac:dyDescent="0.25">
      <c r="A224" s="202"/>
      <c r="B224" s="203">
        <v>85415</v>
      </c>
      <c r="C224" s="204"/>
      <c r="D224" s="205" t="s">
        <v>171</v>
      </c>
      <c r="E224" s="18">
        <v>40694</v>
      </c>
      <c r="F224" s="18">
        <v>40694</v>
      </c>
      <c r="G224" s="110">
        <f>SUM(G225:G226)</f>
        <v>0</v>
      </c>
      <c r="H224" s="110">
        <f>SUM(H225:H226)</f>
        <v>0</v>
      </c>
      <c r="I224" s="18">
        <f>SUM(I225:I226)</f>
        <v>40694</v>
      </c>
      <c r="J224" s="18">
        <f>[2]Arkusz2!M217</f>
        <v>0</v>
      </c>
      <c r="K224" s="110"/>
      <c r="L224" s="110"/>
      <c r="M224" s="18">
        <f>J224+K224-L224</f>
        <v>0</v>
      </c>
      <c r="N224" s="18">
        <f>I224+M224</f>
        <v>40694</v>
      </c>
    </row>
    <row r="225" spans="1:14" ht="12.75" x14ac:dyDescent="0.2">
      <c r="A225" s="206"/>
      <c r="B225" s="206"/>
      <c r="C225" s="207"/>
      <c r="D225" s="208" t="s">
        <v>159</v>
      </c>
      <c r="E225" s="18"/>
      <c r="F225" s="18"/>
      <c r="G225" s="110"/>
      <c r="H225" s="110"/>
      <c r="I225" s="18"/>
      <c r="J225" s="18"/>
      <c r="K225" s="110"/>
      <c r="L225" s="110"/>
      <c r="M225" s="18"/>
      <c r="N225" s="18"/>
    </row>
    <row r="226" spans="1:14" ht="12.75" x14ac:dyDescent="0.2">
      <c r="A226" s="209"/>
      <c r="B226" s="209"/>
      <c r="C226" s="210">
        <v>2030</v>
      </c>
      <c r="D226" s="211" t="s">
        <v>164</v>
      </c>
      <c r="E226" s="18">
        <v>40694</v>
      </c>
      <c r="F226" s="18">
        <v>40694</v>
      </c>
      <c r="G226" s="112"/>
      <c r="H226" s="110"/>
      <c r="I226" s="18">
        <f>F226+G226-H226</f>
        <v>40694</v>
      </c>
      <c r="J226" s="18">
        <f>[2]Arkusz2!M219</f>
        <v>0</v>
      </c>
      <c r="K226" s="110"/>
      <c r="L226" s="110"/>
      <c r="M226" s="18">
        <f>J226+K226-L226</f>
        <v>0</v>
      </c>
      <c r="N226" s="18">
        <f>I226+M226</f>
        <v>40694</v>
      </c>
    </row>
    <row r="227" spans="1:14" ht="15.75" x14ac:dyDescent="0.25">
      <c r="A227" s="182"/>
      <c r="B227" s="183"/>
      <c r="C227" s="172"/>
      <c r="D227" s="173"/>
      <c r="E227" s="18"/>
      <c r="F227" s="18"/>
      <c r="G227" s="92"/>
      <c r="H227" s="92"/>
      <c r="I227" s="18"/>
      <c r="J227" s="18"/>
      <c r="K227" s="92"/>
      <c r="L227" s="92"/>
      <c r="M227" s="18"/>
      <c r="N227" s="18"/>
    </row>
    <row r="228" spans="1:14" ht="16.5" thickBot="1" x14ac:dyDescent="0.3">
      <c r="A228" s="165"/>
      <c r="B228" s="106">
        <v>85495</v>
      </c>
      <c r="C228" s="107"/>
      <c r="D228" s="108" t="s">
        <v>36</v>
      </c>
      <c r="E228" s="18">
        <f>[2]Arkusz2!N221</f>
        <v>2097.92</v>
      </c>
      <c r="F228" s="18">
        <f>[2]Arkusz2!I221</f>
        <v>2097.92</v>
      </c>
      <c r="G228" s="212">
        <f>SUM(G229:G231)</f>
        <v>90.2</v>
      </c>
      <c r="H228" s="212"/>
      <c r="I228" s="18">
        <f t="shared" si="13"/>
        <v>2188.12</v>
      </c>
      <c r="J228" s="18">
        <f>[2]Arkusz2!M221</f>
        <v>0</v>
      </c>
      <c r="K228" s="88"/>
      <c r="L228" s="88"/>
      <c r="M228" s="18">
        <f t="shared" si="14"/>
        <v>0</v>
      </c>
      <c r="N228" s="18">
        <f t="shared" si="15"/>
        <v>2188.12</v>
      </c>
    </row>
    <row r="229" spans="1:14" ht="15.75" x14ac:dyDescent="0.25">
      <c r="A229" s="182"/>
      <c r="B229" s="183"/>
      <c r="C229" s="28"/>
      <c r="D229" s="29" t="s">
        <v>25</v>
      </c>
      <c r="E229" s="18"/>
      <c r="F229" s="18"/>
      <c r="G229" s="92"/>
      <c r="H229" s="92"/>
      <c r="I229" s="18"/>
      <c r="J229" s="18"/>
      <c r="K229" s="92"/>
      <c r="L229" s="92"/>
      <c r="M229" s="18"/>
      <c r="N229" s="18"/>
    </row>
    <row r="230" spans="1:14" ht="15.75" x14ac:dyDescent="0.25">
      <c r="A230" s="182"/>
      <c r="B230" s="183"/>
      <c r="C230" s="28"/>
      <c r="D230" s="29" t="s">
        <v>136</v>
      </c>
      <c r="E230" s="18"/>
      <c r="F230" s="18"/>
      <c r="G230" s="89"/>
      <c r="H230" s="89"/>
      <c r="I230" s="18"/>
      <c r="J230" s="18"/>
      <c r="K230" s="92"/>
      <c r="L230" s="92"/>
      <c r="M230" s="18"/>
      <c r="N230" s="18"/>
    </row>
    <row r="231" spans="1:14" ht="15.75" x14ac:dyDescent="0.25">
      <c r="A231" s="182"/>
      <c r="B231" s="183"/>
      <c r="C231" s="28" t="s">
        <v>27</v>
      </c>
      <c r="D231" s="29" t="s">
        <v>28</v>
      </c>
      <c r="E231" s="18">
        <f>[2]Arkusz2!N224</f>
        <v>2097.92</v>
      </c>
      <c r="F231" s="18">
        <f>[2]Arkusz2!I224</f>
        <v>2097.92</v>
      </c>
      <c r="G231" s="92">
        <v>90.2</v>
      </c>
      <c r="H231" s="92"/>
      <c r="I231" s="18">
        <f t="shared" si="13"/>
        <v>2188.12</v>
      </c>
      <c r="J231" s="18">
        <f>[2]Arkusz2!M224</f>
        <v>0</v>
      </c>
      <c r="K231" s="92"/>
      <c r="L231" s="92"/>
      <c r="M231" s="18">
        <f t="shared" si="14"/>
        <v>0</v>
      </c>
      <c r="N231" s="18">
        <f t="shared" si="15"/>
        <v>2188.12</v>
      </c>
    </row>
    <row r="232" spans="1:14" ht="15.75" x14ac:dyDescent="0.25">
      <c r="A232" s="182"/>
      <c r="B232" s="183"/>
      <c r="C232" s="172"/>
      <c r="D232" s="173"/>
      <c r="E232" s="18"/>
      <c r="F232" s="18"/>
      <c r="G232" s="92"/>
      <c r="H232" s="92"/>
      <c r="I232" s="18"/>
      <c r="J232" s="18"/>
      <c r="K232" s="92"/>
      <c r="L232" s="92"/>
      <c r="M232" s="18"/>
      <c r="N232" s="18"/>
    </row>
    <row r="233" spans="1:14" ht="16.5" thickBot="1" x14ac:dyDescent="0.3">
      <c r="A233" s="79">
        <v>900</v>
      </c>
      <c r="B233" s="80"/>
      <c r="C233" s="81"/>
      <c r="D233" s="82" t="s">
        <v>172</v>
      </c>
      <c r="E233" s="18">
        <f>[2]Arkusz2!N226</f>
        <v>366877</v>
      </c>
      <c r="F233" s="18">
        <f>[2]Arkusz2!I226</f>
        <v>43400</v>
      </c>
      <c r="G233" s="96">
        <f>G234+G237+G243+G240</f>
        <v>0</v>
      </c>
      <c r="H233" s="96">
        <f>H234+H237+H243</f>
        <v>0</v>
      </c>
      <c r="I233" s="18">
        <f t="shared" si="13"/>
        <v>43400</v>
      </c>
      <c r="J233" s="18">
        <f>[2]Arkusz2!M226</f>
        <v>323477</v>
      </c>
      <c r="K233" s="96">
        <f>K234</f>
        <v>0</v>
      </c>
      <c r="L233" s="134"/>
      <c r="M233" s="18">
        <f t="shared" si="14"/>
        <v>323477</v>
      </c>
      <c r="N233" s="18">
        <f t="shared" si="15"/>
        <v>366877</v>
      </c>
    </row>
    <row r="234" spans="1:14" ht="16.5" thickTop="1" x14ac:dyDescent="0.25">
      <c r="A234" s="213"/>
      <c r="B234" s="214">
        <v>90004</v>
      </c>
      <c r="C234" s="215"/>
      <c r="D234" s="216" t="s">
        <v>173</v>
      </c>
      <c r="E234" s="18">
        <f>[2]Arkusz2!N227</f>
        <v>323477</v>
      </c>
      <c r="F234" s="18">
        <f>[2]Arkusz2!I227</f>
        <v>0</v>
      </c>
      <c r="G234" s="92"/>
      <c r="H234" s="92"/>
      <c r="I234" s="18">
        <f t="shared" si="13"/>
        <v>0</v>
      </c>
      <c r="J234" s="18">
        <f>[2]Arkusz2!M227</f>
        <v>323477</v>
      </c>
      <c r="K234" s="89">
        <f>SUM(K235)</f>
        <v>0</v>
      </c>
      <c r="L234" s="92"/>
      <c r="M234" s="18">
        <f t="shared" si="14"/>
        <v>323477</v>
      </c>
      <c r="N234" s="18">
        <f t="shared" si="15"/>
        <v>323477</v>
      </c>
    </row>
    <row r="235" spans="1:14" ht="39" x14ac:dyDescent="0.25">
      <c r="A235" s="217"/>
      <c r="B235" s="218"/>
      <c r="C235" s="37">
        <v>6208</v>
      </c>
      <c r="D235" s="38" t="s">
        <v>31</v>
      </c>
      <c r="E235" s="18">
        <f>[2]Arkusz2!N228</f>
        <v>323477</v>
      </c>
      <c r="F235" s="18">
        <f>[2]Arkusz2!I228</f>
        <v>0</v>
      </c>
      <c r="G235" s="92"/>
      <c r="H235" s="92"/>
      <c r="I235" s="18">
        <f t="shared" si="13"/>
        <v>0</v>
      </c>
      <c r="J235" s="18">
        <f>[2]Arkusz2!M228</f>
        <v>323477</v>
      </c>
      <c r="K235" s="92"/>
      <c r="L235" s="92"/>
      <c r="M235" s="18">
        <f t="shared" si="14"/>
        <v>323477</v>
      </c>
      <c r="N235" s="18">
        <f t="shared" si="15"/>
        <v>323477</v>
      </c>
    </row>
    <row r="236" spans="1:14" ht="15.75" x14ac:dyDescent="0.25">
      <c r="A236" s="217"/>
      <c r="B236" s="218"/>
      <c r="C236" s="217"/>
      <c r="D236" s="219"/>
      <c r="E236" s="18"/>
      <c r="F236" s="18"/>
      <c r="G236" s="92"/>
      <c r="H236" s="92"/>
      <c r="I236" s="18"/>
      <c r="J236" s="18"/>
      <c r="K236" s="92"/>
      <c r="L236" s="92"/>
      <c r="M236" s="18"/>
      <c r="N236" s="18"/>
    </row>
    <row r="237" spans="1:14" ht="16.5" thickBot="1" x14ac:dyDescent="0.3">
      <c r="A237" s="177"/>
      <c r="B237" s="178">
        <v>90017</v>
      </c>
      <c r="C237" s="220"/>
      <c r="D237" s="221" t="s">
        <v>174</v>
      </c>
      <c r="E237" s="18">
        <f>[2]Arkusz2!N230</f>
        <v>28000</v>
      </c>
      <c r="F237" s="18">
        <f>[2]Arkusz2!I230</f>
        <v>28000</v>
      </c>
      <c r="G237" s="89">
        <f>SUM(G238)</f>
        <v>0</v>
      </c>
      <c r="H237" s="92"/>
      <c r="I237" s="18">
        <f t="shared" si="13"/>
        <v>28000</v>
      </c>
      <c r="J237" s="18">
        <f>[2]Arkusz2!M230</f>
        <v>0</v>
      </c>
      <c r="K237" s="92"/>
      <c r="L237" s="92"/>
      <c r="M237" s="18">
        <f t="shared" si="14"/>
        <v>0</v>
      </c>
      <c r="N237" s="18">
        <f t="shared" si="15"/>
        <v>28000</v>
      </c>
    </row>
    <row r="238" spans="1:14" ht="15.75" x14ac:dyDescent="0.25">
      <c r="A238" s="144"/>
      <c r="B238" s="145"/>
      <c r="C238" s="109">
        <v>2370</v>
      </c>
      <c r="D238" s="222" t="s">
        <v>175</v>
      </c>
      <c r="E238" s="18">
        <f>[2]Arkusz2!N231</f>
        <v>28000</v>
      </c>
      <c r="F238" s="18">
        <f>[2]Arkusz2!I231</f>
        <v>28000</v>
      </c>
      <c r="G238" s="92"/>
      <c r="H238" s="89"/>
      <c r="I238" s="18">
        <f t="shared" si="13"/>
        <v>28000</v>
      </c>
      <c r="J238" s="18">
        <f>[2]Arkusz2!M231</f>
        <v>0</v>
      </c>
      <c r="K238" s="89"/>
      <c r="L238" s="89"/>
      <c r="M238" s="18">
        <f t="shared" si="14"/>
        <v>0</v>
      </c>
      <c r="N238" s="18">
        <f t="shared" si="15"/>
        <v>28000</v>
      </c>
    </row>
    <row r="239" spans="1:14" ht="15.75" x14ac:dyDescent="0.25">
      <c r="A239" s="144"/>
      <c r="B239" s="145"/>
      <c r="C239" s="109"/>
      <c r="D239" s="93"/>
      <c r="E239" s="18"/>
      <c r="F239" s="18"/>
      <c r="G239" s="89"/>
      <c r="H239" s="89"/>
      <c r="I239" s="18"/>
      <c r="J239" s="18"/>
      <c r="K239" s="92"/>
      <c r="L239" s="92"/>
      <c r="M239" s="18"/>
      <c r="N239" s="18"/>
    </row>
    <row r="240" spans="1:14" ht="30" thickBot="1" x14ac:dyDescent="0.3">
      <c r="A240" s="165"/>
      <c r="B240" s="166">
        <v>90019</v>
      </c>
      <c r="C240" s="223"/>
      <c r="D240" s="224" t="s">
        <v>176</v>
      </c>
      <c r="E240" s="18">
        <f>[2]Arkusz2!N233</f>
        <v>14000</v>
      </c>
      <c r="F240" s="18">
        <f>[2]Arkusz2!I233</f>
        <v>14000</v>
      </c>
      <c r="G240" s="89">
        <f>SUM(G241)</f>
        <v>0</v>
      </c>
      <c r="H240" s="89">
        <f>SUM(H241)</f>
        <v>0</v>
      </c>
      <c r="I240" s="18">
        <f t="shared" si="13"/>
        <v>14000</v>
      </c>
      <c r="J240" s="18">
        <f>[2]Arkusz2!M233</f>
        <v>0</v>
      </c>
      <c r="K240" s="92"/>
      <c r="L240" s="92"/>
      <c r="M240" s="18">
        <f t="shared" si="14"/>
        <v>0</v>
      </c>
      <c r="N240" s="18">
        <f t="shared" si="15"/>
        <v>14000</v>
      </c>
    </row>
    <row r="241" spans="1:14" ht="15.75" x14ac:dyDescent="0.25">
      <c r="A241" s="144"/>
      <c r="B241" s="145"/>
      <c r="C241" s="109" t="s">
        <v>62</v>
      </c>
      <c r="D241" s="225" t="s">
        <v>177</v>
      </c>
      <c r="E241" s="18">
        <f>[2]Arkusz2!N234</f>
        <v>14000</v>
      </c>
      <c r="F241" s="18">
        <f>[2]Arkusz2!I234</f>
        <v>14000</v>
      </c>
      <c r="G241" s="92"/>
      <c r="H241" s="92"/>
      <c r="I241" s="18">
        <f t="shared" si="13"/>
        <v>14000</v>
      </c>
      <c r="J241" s="18">
        <f>[2]Arkusz2!M234</f>
        <v>0</v>
      </c>
      <c r="K241" s="92"/>
      <c r="L241" s="92"/>
      <c r="M241" s="18">
        <f t="shared" si="14"/>
        <v>0</v>
      </c>
      <c r="N241" s="18">
        <f t="shared" si="15"/>
        <v>14000</v>
      </c>
    </row>
    <row r="242" spans="1:14" ht="15.75" x14ac:dyDescent="0.25">
      <c r="A242" s="144"/>
      <c r="B242" s="145"/>
      <c r="C242" s="109"/>
      <c r="D242" s="93"/>
      <c r="E242" s="18"/>
      <c r="F242" s="18"/>
      <c r="G242" s="89"/>
      <c r="H242" s="89"/>
      <c r="I242" s="18"/>
      <c r="J242" s="18"/>
      <c r="K242" s="89"/>
      <c r="L242" s="89"/>
      <c r="M242" s="18"/>
      <c r="N242" s="18"/>
    </row>
    <row r="243" spans="1:14" ht="16.5" thickBot="1" x14ac:dyDescent="0.3">
      <c r="A243" s="165"/>
      <c r="B243" s="166">
        <v>90020</v>
      </c>
      <c r="C243" s="223"/>
      <c r="D243" s="168" t="s">
        <v>178</v>
      </c>
      <c r="E243" s="18">
        <f>[2]Arkusz2!N236</f>
        <v>1400</v>
      </c>
      <c r="F243" s="18">
        <f>[2]Arkusz2!I236</f>
        <v>1400</v>
      </c>
      <c r="G243" s="89">
        <f>SUM(G244)</f>
        <v>0</v>
      </c>
      <c r="H243" s="92"/>
      <c r="I243" s="18">
        <f t="shared" si="13"/>
        <v>1400</v>
      </c>
      <c r="J243" s="18">
        <f>[2]Arkusz2!M236</f>
        <v>0</v>
      </c>
      <c r="K243" s="92"/>
      <c r="L243" s="92"/>
      <c r="M243" s="18">
        <f t="shared" si="14"/>
        <v>0</v>
      </c>
      <c r="N243" s="18">
        <f t="shared" si="15"/>
        <v>1400</v>
      </c>
    </row>
    <row r="244" spans="1:14" ht="15.75" x14ac:dyDescent="0.25">
      <c r="A244" s="144"/>
      <c r="B244" s="145"/>
      <c r="C244" s="109" t="s">
        <v>179</v>
      </c>
      <c r="D244" s="225" t="s">
        <v>180</v>
      </c>
      <c r="E244" s="18">
        <f>[2]Arkusz2!N237</f>
        <v>1400</v>
      </c>
      <c r="F244" s="18">
        <f>[2]Arkusz2!I237</f>
        <v>1400</v>
      </c>
      <c r="G244" s="61"/>
      <c r="H244" s="61"/>
      <c r="I244" s="18">
        <f t="shared" si="13"/>
        <v>1400</v>
      </c>
      <c r="J244" s="18">
        <f>[2]Arkusz2!M237</f>
        <v>0</v>
      </c>
      <c r="K244" s="92"/>
      <c r="L244" s="92"/>
      <c r="M244" s="18">
        <f t="shared" si="14"/>
        <v>0</v>
      </c>
      <c r="N244" s="18">
        <f t="shared" si="15"/>
        <v>1400</v>
      </c>
    </row>
    <row r="245" spans="1:14" ht="15.75" x14ac:dyDescent="0.25">
      <c r="A245" s="144"/>
      <c r="B245" s="145"/>
      <c r="C245" s="109"/>
      <c r="D245" s="225"/>
      <c r="E245" s="18"/>
      <c r="F245" s="18"/>
      <c r="G245" s="61"/>
      <c r="H245" s="61"/>
      <c r="I245" s="18"/>
      <c r="J245" s="18"/>
      <c r="K245" s="92"/>
      <c r="L245" s="92"/>
      <c r="M245" s="18"/>
      <c r="N245" s="18"/>
    </row>
    <row r="246" spans="1:14" ht="15.75" x14ac:dyDescent="0.25">
      <c r="A246" s="148">
        <v>921</v>
      </c>
      <c r="B246" s="226"/>
      <c r="C246" s="226"/>
      <c r="D246" s="227" t="s">
        <v>181</v>
      </c>
      <c r="E246" s="18">
        <f>[2]Arkusz2!N239</f>
        <v>125042</v>
      </c>
      <c r="F246" s="18">
        <f>[2]Arkusz2!I239</f>
        <v>0</v>
      </c>
      <c r="G246" s="18">
        <f>SUM(G247:G248)</f>
        <v>0</v>
      </c>
      <c r="H246" s="18">
        <f>SUM(H247:H248)</f>
        <v>0</v>
      </c>
      <c r="I246" s="18">
        <f>F246+G246-H246</f>
        <v>0</v>
      </c>
      <c r="J246" s="18">
        <f>[2]Arkusz2!M239</f>
        <v>125042</v>
      </c>
      <c r="K246" s="228">
        <f>K247</f>
        <v>0</v>
      </c>
      <c r="L246" s="228">
        <f>L247</f>
        <v>0</v>
      </c>
      <c r="M246" s="18">
        <f>J246+K246-L246</f>
        <v>125042</v>
      </c>
      <c r="N246" s="18">
        <f>I246+M246</f>
        <v>125042</v>
      </c>
    </row>
    <row r="247" spans="1:14" ht="15.75" x14ac:dyDescent="0.25">
      <c r="A247" s="155"/>
      <c r="B247" s="197">
        <v>92109</v>
      </c>
      <c r="C247" s="197"/>
      <c r="D247" s="229" t="s">
        <v>182</v>
      </c>
      <c r="E247" s="18">
        <f>[2]Arkusz2!N240</f>
        <v>125042</v>
      </c>
      <c r="F247" s="18">
        <f>[2]Arkusz2!I240</f>
        <v>0</v>
      </c>
      <c r="G247" s="61"/>
      <c r="H247" s="61"/>
      <c r="I247" s="18">
        <f>F247+G247-H247</f>
        <v>0</v>
      </c>
      <c r="J247" s="18">
        <f>[2]Arkusz2!M240</f>
        <v>125042</v>
      </c>
      <c r="K247" s="21">
        <f>SUM(K248:K248)</f>
        <v>0</v>
      </c>
      <c r="L247" s="21">
        <f>SUM(L248)</f>
        <v>0</v>
      </c>
      <c r="M247" s="18">
        <f>J247+K247-L247</f>
        <v>125042</v>
      </c>
      <c r="N247" s="18">
        <f>I247+M247</f>
        <v>125042</v>
      </c>
    </row>
    <row r="248" spans="1:14" ht="39" x14ac:dyDescent="0.25">
      <c r="A248" s="155"/>
      <c r="B248" s="156"/>
      <c r="C248" s="157">
        <v>6208</v>
      </c>
      <c r="D248" s="158" t="s">
        <v>31</v>
      </c>
      <c r="E248" s="18">
        <f>[2]Arkusz2!N241</f>
        <v>125042</v>
      </c>
      <c r="F248" s="18">
        <f>[2]Arkusz2!I241</f>
        <v>0</v>
      </c>
      <c r="G248" s="61"/>
      <c r="H248" s="61"/>
      <c r="I248" s="18">
        <f>F248+G248-H248</f>
        <v>0</v>
      </c>
      <c r="J248" s="18">
        <f>[2]Arkusz2!M241</f>
        <v>125042</v>
      </c>
      <c r="K248" s="61"/>
      <c r="L248" s="61"/>
      <c r="M248" s="18">
        <f>J248+K248-L248</f>
        <v>125042</v>
      </c>
      <c r="N248" s="18">
        <f>I248+M248</f>
        <v>125042</v>
      </c>
    </row>
    <row r="249" spans="1:14" ht="16.5" thickBot="1" x14ac:dyDescent="0.3">
      <c r="A249" s="128"/>
      <c r="B249" s="90"/>
      <c r="C249" s="91"/>
      <c r="D249" s="93"/>
      <c r="E249" s="18"/>
      <c r="F249" s="18"/>
      <c r="G249" s="110"/>
      <c r="H249" s="110"/>
      <c r="I249" s="18"/>
      <c r="J249" s="18"/>
      <c r="K249" s="110"/>
      <c r="L249" s="110"/>
      <c r="M249" s="18"/>
      <c r="N249" s="18"/>
    </row>
    <row r="250" spans="1:14" ht="16.5" thickBot="1" x14ac:dyDescent="0.3">
      <c r="A250" s="140"/>
      <c r="B250" s="230"/>
      <c r="C250" s="231"/>
      <c r="D250" s="232" t="s">
        <v>183</v>
      </c>
      <c r="E250" s="18">
        <v>18804997.469999999</v>
      </c>
      <c r="F250" s="18">
        <v>16886420.010000002</v>
      </c>
      <c r="G250" s="18">
        <f>G13+G29+G35+G48+G71+G84+G128+G142+G169+G213+G218+G233</f>
        <v>45627.199999999997</v>
      </c>
      <c r="H250" s="18">
        <f>H13+H29+H35+H48+H71+H84+H128+H142+H169+H213+H218+H233</f>
        <v>107770.4</v>
      </c>
      <c r="I250" s="18">
        <f t="shared" si="13"/>
        <v>16824276.810000002</v>
      </c>
      <c r="J250" s="18">
        <f>[2]Arkusz2!M243</f>
        <v>1918577.46</v>
      </c>
      <c r="K250" s="18">
        <f>K13+K29+K35+K48+K71+K84+K128+K142+K169+K213+K218+K233+K78+K246</f>
        <v>9617.32</v>
      </c>
      <c r="L250" s="18">
        <f>L13+L29+L35+L48+L71+L84+L128+L142+L169+L213+L218+L233+L78+L246</f>
        <v>0</v>
      </c>
      <c r="M250" s="18">
        <f t="shared" si="14"/>
        <v>1928194.78</v>
      </c>
      <c r="N250" s="18">
        <f t="shared" si="15"/>
        <v>18752471.590000004</v>
      </c>
    </row>
    <row r="251" spans="1:14" x14ac:dyDescent="0.25">
      <c r="D251" s="233" t="s">
        <v>184</v>
      </c>
      <c r="E251" s="18">
        <v>4152600.98</v>
      </c>
      <c r="F251" s="18">
        <v>2545778.09</v>
      </c>
      <c r="G251" s="110"/>
      <c r="H251" s="110"/>
      <c r="I251" s="18">
        <f>I19+I52+I76+I177+I184+I186+I190+I194+I199+I208+I210+I215+I216+I222+I235+I226+I27</f>
        <v>2535191.09</v>
      </c>
      <c r="J251" s="18">
        <f>[2]Arkusz2!M244</f>
        <v>1606822.8900000001</v>
      </c>
      <c r="K251" s="110"/>
      <c r="L251" s="110"/>
      <c r="M251" s="18">
        <f>M19+M22+M62+M80+M235+M248</f>
        <v>1606822.8900000001</v>
      </c>
      <c r="N251" s="18">
        <f t="shared" si="15"/>
        <v>4142013.98</v>
      </c>
    </row>
    <row r="252" spans="1:14" ht="30" x14ac:dyDescent="0.25">
      <c r="D252" s="234" t="s">
        <v>185</v>
      </c>
      <c r="E252" s="18">
        <v>2113620</v>
      </c>
      <c r="F252" s="18">
        <v>2113620</v>
      </c>
      <c r="G252" s="110"/>
      <c r="H252" s="110"/>
      <c r="I252" s="18">
        <f>I52+I76+I177+I208+I184+I27</f>
        <v>2113620</v>
      </c>
      <c r="J252" s="18">
        <f>[2]Arkusz2!M245</f>
        <v>0</v>
      </c>
      <c r="K252" s="110"/>
      <c r="L252" s="110"/>
      <c r="M252" s="18">
        <f t="shared" si="14"/>
        <v>0</v>
      </c>
      <c r="N252" s="18">
        <f t="shared" si="15"/>
        <v>2113620</v>
      </c>
    </row>
    <row r="253" spans="1:14" ht="30" x14ac:dyDescent="0.25">
      <c r="D253" s="234" t="s">
        <v>186</v>
      </c>
      <c r="E253" s="18">
        <v>252182</v>
      </c>
      <c r="F253" s="18">
        <f>[2]Arkusz2!I246</f>
        <v>52182</v>
      </c>
      <c r="G253" s="110"/>
      <c r="H253" s="110"/>
      <c r="I253" s="18">
        <f>I222</f>
        <v>52182</v>
      </c>
      <c r="J253" s="18">
        <f>[2]Arkusz2!M246</f>
        <v>200000</v>
      </c>
      <c r="K253" s="110"/>
      <c r="L253" s="110"/>
      <c r="M253" s="18">
        <f>M22</f>
        <v>200000</v>
      </c>
      <c r="N253" s="18">
        <f t="shared" si="15"/>
        <v>252182</v>
      </c>
    </row>
    <row r="254" spans="1:14" ht="30" x14ac:dyDescent="0.25">
      <c r="D254" s="235" t="s">
        <v>187</v>
      </c>
      <c r="E254" s="18">
        <f>[2]Arkusz2!N247</f>
        <v>1634845.9800000002</v>
      </c>
      <c r="F254" s="18">
        <f>[2]Arkusz2!I247</f>
        <v>228023.09000000003</v>
      </c>
      <c r="G254" s="110"/>
      <c r="H254" s="110"/>
      <c r="I254" s="18">
        <f>I215+I216</f>
        <v>217436.09000000003</v>
      </c>
      <c r="J254" s="18">
        <f>[2]Arkusz2!M247</f>
        <v>1406822.8900000001</v>
      </c>
      <c r="K254" s="110"/>
      <c r="L254" s="110"/>
      <c r="M254" s="18">
        <f>M19+M62+M80+M235+M248</f>
        <v>1406822.8900000001</v>
      </c>
      <c r="N254" s="18">
        <f t="shared" si="15"/>
        <v>1624258.9800000002</v>
      </c>
    </row>
    <row r="255" spans="1:14" x14ac:dyDescent="0.25">
      <c r="D255" s="236" t="s">
        <v>188</v>
      </c>
      <c r="E255" s="18">
        <f>[2]Arkusz2!N248</f>
        <v>113367.7</v>
      </c>
      <c r="F255" s="18">
        <f>[2]Arkusz2!I248</f>
        <v>113367.7</v>
      </c>
      <c r="G255" s="110"/>
      <c r="H255" s="110"/>
      <c r="I255" s="18">
        <f>I119</f>
        <v>111114.3</v>
      </c>
      <c r="J255" s="18">
        <f>[2]Arkusz2!M248</f>
        <v>0</v>
      </c>
      <c r="K255" s="110"/>
      <c r="L255" s="110"/>
      <c r="M255" s="18">
        <f t="shared" si="14"/>
        <v>0</v>
      </c>
      <c r="N255" s="18">
        <f t="shared" si="15"/>
        <v>111114.3</v>
      </c>
    </row>
    <row r="256" spans="1:14" ht="15.75" x14ac:dyDescent="0.25">
      <c r="A256" s="237"/>
      <c r="B256" s="238"/>
      <c r="C256" s="239"/>
      <c r="D256" s="240"/>
    </row>
    <row r="257" spans="1:13" ht="15.75" x14ac:dyDescent="0.25">
      <c r="A257" s="241"/>
      <c r="B257" s="241"/>
      <c r="C257" s="241"/>
      <c r="D257" s="242"/>
      <c r="E257" s="243"/>
      <c r="F257" s="244"/>
      <c r="G257" s="244"/>
      <c r="H257" s="244"/>
      <c r="I257" s="244"/>
      <c r="J257" s="244"/>
      <c r="K257" s="244"/>
    </row>
    <row r="258" spans="1:13" ht="15.75" x14ac:dyDescent="0.25">
      <c r="A258" s="245"/>
      <c r="B258" s="245" t="s">
        <v>189</v>
      </c>
      <c r="C258" s="246"/>
      <c r="D258" s="247"/>
      <c r="E258" s="243"/>
      <c r="F258" s="244"/>
      <c r="G258" s="244"/>
      <c r="H258" s="244"/>
      <c r="I258" s="244"/>
      <c r="J258" s="244"/>
      <c r="K258" s="244" t="s">
        <v>193</v>
      </c>
    </row>
    <row r="259" spans="1:13" ht="15.75" x14ac:dyDescent="0.25">
      <c r="A259" s="248"/>
      <c r="B259" s="245" t="s">
        <v>191</v>
      </c>
      <c r="C259" s="245"/>
      <c r="D259" s="249"/>
      <c r="E259" s="243"/>
      <c r="F259" s="244"/>
      <c r="G259" s="244"/>
      <c r="H259" s="244"/>
      <c r="I259" s="244"/>
      <c r="J259" s="244"/>
      <c r="K259" s="244" t="s">
        <v>194</v>
      </c>
    </row>
    <row r="260" spans="1:13" ht="15.75" x14ac:dyDescent="0.25">
      <c r="A260" s="245"/>
      <c r="B260" s="245" t="s">
        <v>192</v>
      </c>
      <c r="C260" s="245"/>
      <c r="D260" s="249"/>
      <c r="E260" s="243"/>
      <c r="F260" s="244"/>
      <c r="G260" s="244"/>
      <c r="H260" s="244"/>
      <c r="I260" s="244"/>
      <c r="J260" s="244"/>
      <c r="K260" s="244"/>
    </row>
    <row r="261" spans="1:13" ht="15.75" x14ac:dyDescent="0.25">
      <c r="A261" s="237"/>
      <c r="B261" s="238"/>
      <c r="C261" s="239"/>
      <c r="D261" s="240"/>
      <c r="E261" s="250"/>
      <c r="F261" s="251"/>
      <c r="G261" s="251"/>
      <c r="H261" s="251"/>
      <c r="I261" s="251"/>
      <c r="J261" s="251"/>
      <c r="K261" s="251"/>
      <c r="L261" s="251"/>
      <c r="M261" s="251"/>
    </row>
    <row r="262" spans="1:13" ht="15.75" x14ac:dyDescent="0.25">
      <c r="A262" s="237"/>
      <c r="B262" s="238"/>
      <c r="C262" s="239"/>
      <c r="D262" s="240"/>
      <c r="E262" s="250"/>
      <c r="F262" s="251"/>
      <c r="G262" s="251"/>
      <c r="H262" s="251"/>
      <c r="I262" s="251"/>
      <c r="J262" s="251"/>
      <c r="K262" s="251"/>
      <c r="L262" s="251"/>
      <c r="M262" s="251"/>
    </row>
    <row r="263" spans="1:13" ht="15.75" x14ac:dyDescent="0.25">
      <c r="A263" s="237"/>
      <c r="B263" s="252"/>
      <c r="C263" s="252"/>
      <c r="D263" s="253"/>
    </row>
    <row r="264" spans="1:13" ht="15.75" x14ac:dyDescent="0.25">
      <c r="A264" s="237"/>
      <c r="B264" s="252"/>
      <c r="C264" s="239"/>
      <c r="D264" s="240"/>
    </row>
    <row r="265" spans="1:13" ht="15.75" x14ac:dyDescent="0.25">
      <c r="A265" s="237"/>
      <c r="B265" s="252"/>
      <c r="C265" s="239"/>
      <c r="D265" s="240"/>
    </row>
    <row r="266" spans="1:13" ht="12.75" x14ac:dyDescent="0.2">
      <c r="A266" s="239"/>
      <c r="B266" s="254"/>
      <c r="C266" s="239"/>
      <c r="D266" s="255"/>
      <c r="E266" s="3"/>
    </row>
    <row r="267" spans="1:13" ht="12.75" x14ac:dyDescent="0.2">
      <c r="A267" s="239"/>
      <c r="B267" s="254"/>
      <c r="C267" s="239"/>
      <c r="D267" s="256"/>
      <c r="E267" s="3"/>
    </row>
    <row r="268" spans="1:13" ht="12.75" x14ac:dyDescent="0.2">
      <c r="A268" s="239"/>
      <c r="B268" s="254"/>
      <c r="C268" s="239"/>
      <c r="D268" s="240"/>
      <c r="E268" s="3"/>
    </row>
    <row r="269" spans="1:13" ht="12.75" x14ac:dyDescent="0.2">
      <c r="A269" s="239"/>
      <c r="B269" s="254"/>
      <c r="C269" s="239"/>
      <c r="D269" s="240"/>
      <c r="E269" s="3"/>
    </row>
    <row r="270" spans="1:13" ht="15.75" x14ac:dyDescent="0.25">
      <c r="A270" s="257"/>
      <c r="B270" s="258"/>
      <c r="C270" s="259"/>
      <c r="D270" s="240"/>
      <c r="E270" s="3"/>
    </row>
    <row r="271" spans="1:13" ht="12.75" x14ac:dyDescent="0.2">
      <c r="A271" s="260"/>
      <c r="B271" s="260"/>
      <c r="C271" s="260"/>
      <c r="D271" s="255"/>
      <c r="E271" s="3"/>
    </row>
    <row r="272" spans="1:13" ht="12.75" x14ac:dyDescent="0.2">
      <c r="A272" s="259"/>
      <c r="B272" s="260"/>
      <c r="C272" s="260"/>
      <c r="D272" s="255"/>
      <c r="E272" s="3"/>
    </row>
    <row r="273" spans="1:5" ht="12.75" x14ac:dyDescent="0.2">
      <c r="A273" s="259"/>
      <c r="B273" s="259"/>
      <c r="C273" s="259"/>
      <c r="D273" s="261"/>
      <c r="E273" s="3"/>
    </row>
    <row r="274" spans="1:5" ht="12.75" x14ac:dyDescent="0.2">
      <c r="A274" s="259"/>
      <c r="B274" s="260"/>
      <c r="C274" s="259"/>
      <c r="D274" s="261"/>
      <c r="E274" s="3"/>
    </row>
    <row r="275" spans="1:5" ht="15.75" x14ac:dyDescent="0.25">
      <c r="A275" s="257"/>
      <c r="B275" s="258"/>
      <c r="C275" s="259"/>
      <c r="D275" s="240"/>
      <c r="E275" s="3"/>
    </row>
    <row r="276" spans="1:5" ht="15.75" x14ac:dyDescent="0.25">
      <c r="A276" s="262"/>
      <c r="B276" s="263"/>
      <c r="C276" s="262"/>
      <c r="D276" s="264"/>
      <c r="E276" s="3"/>
    </row>
    <row r="277" spans="1:5" ht="12.75" x14ac:dyDescent="0.2">
      <c r="A277" s="260"/>
      <c r="B277" s="260"/>
      <c r="C277" s="240"/>
      <c r="D277" s="255"/>
      <c r="E277" s="3"/>
    </row>
    <row r="278" spans="1:5" ht="12.75" x14ac:dyDescent="0.2">
      <c r="A278" s="260"/>
      <c r="B278" s="260"/>
      <c r="C278" s="259"/>
      <c r="D278" s="240"/>
      <c r="E278" s="3"/>
    </row>
    <row r="279" spans="1:5" ht="12.75" x14ac:dyDescent="0.2">
      <c r="A279" s="260"/>
      <c r="B279" s="260"/>
      <c r="C279" s="259"/>
      <c r="D279" s="240"/>
      <c r="E279" s="3"/>
    </row>
    <row r="280" spans="1:5" ht="12.75" x14ac:dyDescent="0.2">
      <c r="A280" s="260"/>
      <c r="B280" s="260"/>
      <c r="C280" s="260"/>
      <c r="D280" s="255"/>
      <c r="E280" s="3"/>
    </row>
    <row r="281" spans="1:5" ht="15.75" x14ac:dyDescent="0.25">
      <c r="A281" s="257"/>
      <c r="B281" s="258"/>
      <c r="C281" s="258"/>
      <c r="D281" s="253"/>
      <c r="E281" s="3"/>
    </row>
    <row r="282" spans="1:5" ht="15.75" x14ac:dyDescent="0.25">
      <c r="A282" s="257"/>
      <c r="B282" s="265"/>
      <c r="C282" s="259"/>
      <c r="D282" s="240"/>
      <c r="E282" s="3"/>
    </row>
    <row r="283" spans="1:5" ht="15.75" x14ac:dyDescent="0.25">
      <c r="A283" s="257"/>
      <c r="B283" s="265"/>
      <c r="C283" s="259"/>
      <c r="D283" s="240"/>
      <c r="E283" s="3"/>
    </row>
    <row r="284" spans="1:5" ht="15.75" x14ac:dyDescent="0.25">
      <c r="A284" s="257"/>
      <c r="B284" s="258"/>
      <c r="C284" s="259"/>
      <c r="D284" s="266"/>
      <c r="E284" s="3"/>
    </row>
    <row r="285" spans="1:5" ht="15.75" x14ac:dyDescent="0.25">
      <c r="A285" s="257"/>
      <c r="B285" s="258"/>
      <c r="C285" s="259"/>
      <c r="D285" s="266"/>
      <c r="E285" s="3"/>
    </row>
    <row r="286" spans="1:5" ht="12.75" x14ac:dyDescent="0.2">
      <c r="A286" s="259"/>
      <c r="B286" s="260"/>
      <c r="C286" s="260"/>
      <c r="D286" s="255"/>
      <c r="E286" s="3"/>
    </row>
    <row r="287" spans="1:5" ht="12.75" x14ac:dyDescent="0.2">
      <c r="A287" s="259"/>
      <c r="B287" s="260"/>
      <c r="C287" s="259"/>
      <c r="D287" s="240"/>
      <c r="E287" s="3"/>
    </row>
    <row r="288" spans="1:5" ht="12.75" x14ac:dyDescent="0.2">
      <c r="A288" s="259"/>
      <c r="B288" s="260"/>
      <c r="C288" s="259"/>
      <c r="D288" s="240"/>
      <c r="E288" s="3"/>
    </row>
    <row r="289" spans="1:5" ht="12.75" x14ac:dyDescent="0.2">
      <c r="A289" s="259"/>
      <c r="B289" s="260"/>
      <c r="C289" s="259"/>
      <c r="D289" s="240"/>
      <c r="E289" s="3"/>
    </row>
    <row r="290" spans="1:5" ht="12.75" x14ac:dyDescent="0.2">
      <c r="A290" s="259"/>
      <c r="B290" s="259"/>
      <c r="C290" s="259"/>
      <c r="D290" s="267"/>
      <c r="E290" s="3"/>
    </row>
    <row r="291" spans="1:5" ht="15.75" x14ac:dyDescent="0.25">
      <c r="A291" s="257"/>
      <c r="B291" s="265"/>
      <c r="C291" s="259"/>
      <c r="D291" s="240"/>
      <c r="E291" s="3"/>
    </row>
    <row r="292" spans="1:5" ht="15.75" x14ac:dyDescent="0.25">
      <c r="A292" s="262"/>
      <c r="B292" s="263"/>
      <c r="C292" s="262"/>
      <c r="D292" s="268"/>
      <c r="E292" s="3"/>
    </row>
    <row r="293" spans="1:5" ht="15.75" x14ac:dyDescent="0.25">
      <c r="A293" s="257"/>
      <c r="B293" s="258"/>
      <c r="C293" s="269"/>
      <c r="D293" s="270"/>
      <c r="E293" s="3"/>
    </row>
    <row r="294" spans="1:5" ht="15.75" x14ac:dyDescent="0.25">
      <c r="A294" s="237"/>
      <c r="B294" s="271"/>
      <c r="C294" s="272"/>
      <c r="D294" s="273"/>
      <c r="E294" s="3"/>
    </row>
    <row r="295" spans="1:5" ht="15.75" x14ac:dyDescent="0.25">
      <c r="A295" s="237"/>
      <c r="B295" s="271"/>
      <c r="C295" s="272"/>
      <c r="D295" s="274"/>
      <c r="E295" s="3"/>
    </row>
    <row r="296" spans="1:5" ht="15.75" x14ac:dyDescent="0.25">
      <c r="A296" s="237"/>
      <c r="B296" s="271"/>
      <c r="C296" s="272"/>
      <c r="D296" s="266"/>
      <c r="E296" s="3"/>
    </row>
    <row r="297" spans="1:5" ht="15.75" x14ac:dyDescent="0.25">
      <c r="A297" s="237"/>
      <c r="B297" s="275"/>
      <c r="C297" s="272"/>
      <c r="D297" s="276"/>
      <c r="E297" s="3"/>
    </row>
    <row r="298" spans="1:5" ht="15.75" x14ac:dyDescent="0.25">
      <c r="A298" s="237"/>
      <c r="B298" s="271"/>
      <c r="C298" s="272"/>
      <c r="D298" s="266"/>
      <c r="E298" s="3"/>
    </row>
    <row r="299" spans="1:5" ht="15.75" x14ac:dyDescent="0.25">
      <c r="A299" s="237"/>
      <c r="B299" s="271"/>
      <c r="C299" s="272"/>
      <c r="D299" s="266"/>
      <c r="E299" s="3"/>
    </row>
    <row r="300" spans="1:5" ht="15.75" x14ac:dyDescent="0.25">
      <c r="A300" s="237"/>
      <c r="B300" s="275"/>
      <c r="C300" s="272"/>
      <c r="D300" s="270"/>
      <c r="E300" s="3"/>
    </row>
    <row r="301" spans="1:5" ht="15.75" x14ac:dyDescent="0.25">
      <c r="A301" s="237"/>
      <c r="B301" s="271"/>
      <c r="C301" s="272"/>
      <c r="D301" s="266"/>
      <c r="E301" s="3"/>
    </row>
    <row r="302" spans="1:5" ht="15.75" x14ac:dyDescent="0.25">
      <c r="A302" s="237"/>
      <c r="B302" s="271"/>
      <c r="C302" s="272"/>
      <c r="D302" s="266"/>
      <c r="E302" s="3"/>
    </row>
    <row r="303" spans="1:5" ht="15.75" x14ac:dyDescent="0.25">
      <c r="A303" s="241"/>
      <c r="B303" s="275"/>
      <c r="C303" s="277"/>
      <c r="D303" s="278"/>
      <c r="E303" s="3"/>
    </row>
    <row r="304" spans="1:5" ht="12.75" x14ac:dyDescent="0.2">
      <c r="A304" s="239"/>
      <c r="B304" s="239"/>
      <c r="C304" s="239"/>
      <c r="D304" s="267"/>
      <c r="E304" s="3"/>
    </row>
    <row r="305" spans="1:5" ht="15.75" x14ac:dyDescent="0.25">
      <c r="A305" s="237"/>
      <c r="B305" s="271"/>
      <c r="C305" s="272"/>
      <c r="D305" s="279"/>
      <c r="E305" s="3"/>
    </row>
    <row r="306" spans="1:5" ht="15.75" x14ac:dyDescent="0.25">
      <c r="A306" s="237"/>
      <c r="B306" s="271"/>
      <c r="C306" s="272"/>
      <c r="D306" s="266"/>
      <c r="E306" s="3"/>
    </row>
    <row r="307" spans="1:5" ht="15.75" x14ac:dyDescent="0.25">
      <c r="A307" s="280"/>
      <c r="B307" s="281"/>
      <c r="C307" s="281"/>
      <c r="D307" s="268"/>
      <c r="E307" s="3"/>
    </row>
    <row r="308" spans="1:5" ht="15.75" x14ac:dyDescent="0.25">
      <c r="A308" s="237"/>
      <c r="B308" s="252"/>
      <c r="C308" s="252"/>
      <c r="D308" s="253"/>
      <c r="E308" s="3"/>
    </row>
    <row r="309" spans="1:5" ht="15.75" x14ac:dyDescent="0.25">
      <c r="A309" s="237"/>
      <c r="B309" s="271"/>
      <c r="C309" s="272"/>
      <c r="D309" s="279"/>
      <c r="E309" s="3"/>
    </row>
    <row r="310" spans="1:5" ht="15.75" x14ac:dyDescent="0.25">
      <c r="A310" s="237"/>
      <c r="B310" s="271"/>
      <c r="C310" s="272"/>
      <c r="D310" s="279"/>
      <c r="E310" s="3"/>
    </row>
    <row r="311" spans="1:5" ht="15.75" x14ac:dyDescent="0.25">
      <c r="A311" s="237"/>
      <c r="B311" s="271"/>
      <c r="C311" s="272"/>
      <c r="D311" s="266"/>
      <c r="E311" s="3"/>
    </row>
    <row r="312" spans="1:5" ht="15.75" x14ac:dyDescent="0.25">
      <c r="A312" s="280"/>
      <c r="B312" s="281"/>
      <c r="C312" s="281"/>
      <c r="D312" s="268"/>
      <c r="E312" s="3"/>
    </row>
    <row r="313" spans="1:5" ht="15.75" x14ac:dyDescent="0.25">
      <c r="A313" s="237"/>
      <c r="B313" s="252"/>
      <c r="C313" s="252"/>
      <c r="D313" s="253"/>
      <c r="E313" s="3"/>
    </row>
    <row r="314" spans="1:5" ht="15.75" x14ac:dyDescent="0.25">
      <c r="A314" s="237"/>
      <c r="B314" s="271"/>
      <c r="C314" s="272"/>
      <c r="D314" s="261"/>
      <c r="E314" s="3"/>
    </row>
    <row r="315" spans="1:5" ht="15.75" x14ac:dyDescent="0.25">
      <c r="A315" s="237"/>
      <c r="B315" s="271"/>
      <c r="C315" s="272"/>
      <c r="D315" s="266"/>
      <c r="E315" s="3"/>
    </row>
    <row r="316" spans="1:5" ht="15.75" x14ac:dyDescent="0.25">
      <c r="A316" s="237"/>
      <c r="B316" s="271"/>
      <c r="C316" s="282"/>
      <c r="D316" s="264"/>
      <c r="E316" s="3"/>
    </row>
    <row r="317" spans="1:5" x14ac:dyDescent="0.25">
      <c r="A317" s="239"/>
      <c r="B317" s="238"/>
      <c r="C317" s="239"/>
      <c r="D317" s="283"/>
      <c r="E317" s="3"/>
    </row>
    <row r="318" spans="1:5" x14ac:dyDescent="0.25">
      <c r="A318" s="239"/>
      <c r="B318" s="238"/>
      <c r="C318" s="239"/>
      <c r="D318" s="284"/>
      <c r="E318" s="3"/>
    </row>
    <row r="319" spans="1:5" x14ac:dyDescent="0.25">
      <c r="A319" s="239"/>
      <c r="B319" s="238"/>
      <c r="C319" s="239"/>
      <c r="D319" s="284"/>
      <c r="E319" s="3"/>
    </row>
    <row r="320" spans="1:5" x14ac:dyDescent="0.25">
      <c r="A320" s="239"/>
      <c r="B320" s="238"/>
      <c r="C320" s="239"/>
      <c r="D320" s="284"/>
      <c r="E320" s="3"/>
    </row>
    <row r="321" spans="1:5" x14ac:dyDescent="0.25">
      <c r="A321" s="239" t="s">
        <v>85</v>
      </c>
      <c r="B321" s="238"/>
      <c r="C321" s="239"/>
      <c r="D321" s="283"/>
      <c r="E321" s="3"/>
    </row>
    <row r="322" spans="1:5" x14ac:dyDescent="0.25">
      <c r="A322" s="239"/>
      <c r="B322" s="238"/>
      <c r="C322" s="239"/>
      <c r="D322" s="240"/>
      <c r="E322" s="3"/>
    </row>
    <row r="323" spans="1:5" x14ac:dyDescent="0.25">
      <c r="A323" s="239"/>
      <c r="B323" s="238"/>
      <c r="C323" s="239"/>
      <c r="D323" s="240"/>
      <c r="E323" s="3"/>
    </row>
    <row r="324" spans="1:5" ht="12.75" x14ac:dyDescent="0.2">
      <c r="A324" s="239"/>
      <c r="B324" s="239"/>
      <c r="C324" s="239"/>
      <c r="D324" s="240"/>
      <c r="E324" s="3"/>
    </row>
    <row r="325" spans="1:5" x14ac:dyDescent="0.25">
      <c r="A325" s="239"/>
      <c r="B325" s="238"/>
      <c r="C325" s="239"/>
      <c r="D325" s="240"/>
      <c r="E325" s="3"/>
    </row>
    <row r="326" spans="1:5" x14ac:dyDescent="0.25">
      <c r="A326" s="239"/>
      <c r="B326" s="238"/>
      <c r="C326" s="239"/>
      <c r="D326" s="240"/>
      <c r="E326" s="3"/>
    </row>
    <row r="327" spans="1:5" x14ac:dyDescent="0.25">
      <c r="A327" s="239"/>
      <c r="B327" s="238"/>
      <c r="C327" s="239"/>
      <c r="D327" s="285"/>
      <c r="E327" s="3"/>
    </row>
    <row r="328" spans="1:5" x14ac:dyDescent="0.25">
      <c r="A328" s="239"/>
      <c r="B328" s="238"/>
      <c r="C328" s="239"/>
      <c r="D328" s="285"/>
      <c r="E328" s="3"/>
    </row>
    <row r="329" spans="1:5" x14ac:dyDescent="0.25">
      <c r="A329" s="239"/>
      <c r="B329" s="238"/>
      <c r="C329" s="239"/>
      <c r="D329" s="240"/>
      <c r="E329" s="3"/>
    </row>
    <row r="330" spans="1:5" x14ac:dyDescent="0.25">
      <c r="A330" s="239"/>
      <c r="B330" s="238"/>
      <c r="C330" s="239"/>
      <c r="D330" s="240"/>
      <c r="E330" s="3"/>
    </row>
    <row r="331" spans="1:5" x14ac:dyDescent="0.25">
      <c r="A331" s="239"/>
      <c r="B331" s="238"/>
      <c r="C331" s="239"/>
      <c r="D331" s="240"/>
      <c r="E331" s="3"/>
    </row>
    <row r="332" spans="1:5" ht="12.75" x14ac:dyDescent="0.2">
      <c r="A332" s="101"/>
      <c r="B332" s="101"/>
      <c r="C332" s="101"/>
      <c r="D332" s="240"/>
      <c r="E332" s="3"/>
    </row>
    <row r="333" spans="1:5" ht="12.75" x14ac:dyDescent="0.2">
      <c r="A333" s="101"/>
      <c r="B333" s="101"/>
      <c r="C333" s="101"/>
      <c r="D333" s="240"/>
      <c r="E333" s="3"/>
    </row>
    <row r="334" spans="1:5" ht="12.75" x14ac:dyDescent="0.2">
      <c r="A334" s="101"/>
      <c r="B334" s="101"/>
      <c r="C334" s="101"/>
      <c r="D334" s="240"/>
      <c r="E334" s="3"/>
    </row>
    <row r="335" spans="1:5" ht="12.75" x14ac:dyDescent="0.2">
      <c r="A335" s="101"/>
      <c r="B335" s="101"/>
      <c r="C335" s="101"/>
      <c r="D335" s="240"/>
      <c r="E335" s="3"/>
    </row>
    <row r="336" spans="1:5" ht="12.75" x14ac:dyDescent="0.2">
      <c r="A336" s="101"/>
      <c r="B336" s="101"/>
      <c r="C336" s="101"/>
      <c r="D336" s="240"/>
      <c r="E336" s="3"/>
    </row>
    <row r="337" spans="1:5" ht="12.75" x14ac:dyDescent="0.2">
      <c r="A337" s="101"/>
      <c r="B337" s="101"/>
      <c r="C337" s="101"/>
      <c r="D337" s="240"/>
      <c r="E337" s="3"/>
    </row>
    <row r="338" spans="1:5" ht="12.75" x14ac:dyDescent="0.2">
      <c r="A338" s="101"/>
      <c r="B338" s="101"/>
      <c r="C338" s="101"/>
      <c r="D338" s="240"/>
      <c r="E338" s="3"/>
    </row>
    <row r="339" spans="1:5" ht="12.75" x14ac:dyDescent="0.2">
      <c r="A339" s="101"/>
      <c r="B339" s="101"/>
      <c r="C339" s="101"/>
      <c r="D339" s="240"/>
      <c r="E339" s="3"/>
    </row>
    <row r="340" spans="1:5" ht="12.75" x14ac:dyDescent="0.2">
      <c r="A340" s="101"/>
      <c r="B340" s="101"/>
      <c r="C340" s="101"/>
      <c r="D340" s="240"/>
      <c r="E340" s="3"/>
    </row>
    <row r="341" spans="1:5" ht="12.75" x14ac:dyDescent="0.2">
      <c r="A341" s="101"/>
      <c r="B341" s="101"/>
      <c r="C341" s="101"/>
      <c r="D341" s="240"/>
      <c r="E341" s="3"/>
    </row>
    <row r="342" spans="1:5" ht="12.75" x14ac:dyDescent="0.2">
      <c r="A342" s="101"/>
      <c r="B342" s="101"/>
      <c r="C342" s="101"/>
      <c r="D342" s="240"/>
      <c r="E342" s="3"/>
    </row>
    <row r="343" spans="1:5" ht="12.75" x14ac:dyDescent="0.2">
      <c r="A343" s="101"/>
      <c r="B343" s="101"/>
      <c r="C343" s="101"/>
      <c r="D343" s="240"/>
      <c r="E343" s="3"/>
    </row>
    <row r="344" spans="1:5" ht="12.75" x14ac:dyDescent="0.2">
      <c r="A344" s="101"/>
      <c r="B344" s="101"/>
      <c r="C344" s="101"/>
      <c r="D344" s="240"/>
      <c r="E344" s="3"/>
    </row>
    <row r="345" spans="1:5" ht="12.75" x14ac:dyDescent="0.2">
      <c r="A345" s="101"/>
      <c r="B345" s="101"/>
      <c r="C345" s="101"/>
      <c r="D345" s="240"/>
      <c r="E345" s="3"/>
    </row>
    <row r="346" spans="1:5" ht="12.75" x14ac:dyDescent="0.2">
      <c r="A346" s="101"/>
      <c r="B346" s="101"/>
      <c r="C346" s="101"/>
      <c r="D346" s="240"/>
      <c r="E346" s="3"/>
    </row>
    <row r="347" spans="1:5" ht="12.75" x14ac:dyDescent="0.2">
      <c r="A347" s="101"/>
      <c r="B347" s="101"/>
      <c r="C347" s="101"/>
      <c r="D347" s="240"/>
      <c r="E347" s="3"/>
    </row>
    <row r="348" spans="1:5" ht="12.75" x14ac:dyDescent="0.2">
      <c r="A348" s="101"/>
      <c r="B348" s="101"/>
      <c r="C348" s="101"/>
      <c r="D348" s="240"/>
      <c r="E348" s="3"/>
    </row>
    <row r="349" spans="1:5" ht="12.75" x14ac:dyDescent="0.2">
      <c r="A349" s="101"/>
      <c r="B349" s="101"/>
      <c r="C349" s="101"/>
      <c r="D349" s="240"/>
      <c r="E349" s="3"/>
    </row>
    <row r="350" spans="1:5" ht="12.75" x14ac:dyDescent="0.2">
      <c r="A350" s="101"/>
      <c r="B350" s="101"/>
      <c r="C350" s="101"/>
      <c r="D350" s="101"/>
      <c r="E350" s="3"/>
    </row>
    <row r="351" spans="1:5" ht="12.75" x14ac:dyDescent="0.2">
      <c r="A351" s="101"/>
      <c r="B351" s="101"/>
      <c r="C351" s="101"/>
      <c r="D351" s="101"/>
      <c r="E351" s="3"/>
    </row>
    <row r="352" spans="1:5" ht="12.75" x14ac:dyDescent="0.2">
      <c r="A352" s="101"/>
      <c r="B352" s="101"/>
      <c r="C352" s="101"/>
      <c r="D352" s="101"/>
      <c r="E352" s="3"/>
    </row>
    <row r="353" spans="1:5" ht="12.75" x14ac:dyDescent="0.2">
      <c r="A353" s="101"/>
      <c r="B353" s="101"/>
      <c r="C353" s="101"/>
      <c r="D353" s="101"/>
      <c r="E353" s="3"/>
    </row>
    <row r="354" spans="1:5" ht="12.75" x14ac:dyDescent="0.2">
      <c r="A354" s="101"/>
      <c r="B354" s="101"/>
      <c r="C354" s="101"/>
      <c r="D354" s="101"/>
      <c r="E354" s="3"/>
    </row>
    <row r="355" spans="1:5" ht="12.75" x14ac:dyDescent="0.2">
      <c r="A355" s="101"/>
      <c r="B355" s="101"/>
      <c r="C355" s="101"/>
      <c r="D355" s="101"/>
      <c r="E355" s="3"/>
    </row>
    <row r="356" spans="1:5" ht="12.75" x14ac:dyDescent="0.2">
      <c r="A356" s="101"/>
      <c r="B356" s="101"/>
      <c r="C356" s="101"/>
      <c r="D356" s="101"/>
      <c r="E356" s="3"/>
    </row>
    <row r="357" spans="1:5" ht="12.75" x14ac:dyDescent="0.2">
      <c r="A357" s="101"/>
      <c r="B357" s="101"/>
      <c r="C357" s="101"/>
      <c r="D357" s="101"/>
      <c r="E357" s="3"/>
    </row>
    <row r="358" spans="1:5" ht="12.75" x14ac:dyDescent="0.2">
      <c r="A358" s="101"/>
      <c r="B358" s="101"/>
      <c r="C358" s="101"/>
      <c r="D358" s="101"/>
      <c r="E358" s="3"/>
    </row>
    <row r="359" spans="1:5" ht="12.75" x14ac:dyDescent="0.2">
      <c r="A359" s="101"/>
      <c r="B359" s="101"/>
      <c r="C359" s="101"/>
      <c r="D359" s="101"/>
      <c r="E359" s="3"/>
    </row>
    <row r="360" spans="1:5" ht="12.75" x14ac:dyDescent="0.2">
      <c r="A360" s="101"/>
      <c r="B360" s="101"/>
      <c r="C360" s="101"/>
      <c r="D360" s="101"/>
      <c r="E360" s="3"/>
    </row>
    <row r="361" spans="1:5" ht="12.75" x14ac:dyDescent="0.2">
      <c r="A361" s="101"/>
      <c r="B361" s="101"/>
      <c r="C361" s="101"/>
      <c r="D361" s="101"/>
      <c r="E361" s="3"/>
    </row>
    <row r="362" spans="1:5" ht="12.75" x14ac:dyDescent="0.2">
      <c r="A362" s="101"/>
      <c r="B362" s="101"/>
      <c r="C362" s="101"/>
      <c r="D362" s="101"/>
      <c r="E362" s="3"/>
    </row>
    <row r="363" spans="1:5" ht="12.75" x14ac:dyDescent="0.2">
      <c r="A363" s="101"/>
      <c r="B363" s="101"/>
      <c r="C363" s="101"/>
      <c r="D363" s="101"/>
      <c r="E363" s="3"/>
    </row>
    <row r="364" spans="1:5" ht="12.75" x14ac:dyDescent="0.2">
      <c r="A364" s="101"/>
      <c r="B364" s="101"/>
      <c r="C364" s="101"/>
      <c r="D364" s="101"/>
      <c r="E364" s="3"/>
    </row>
    <row r="365" spans="1:5" ht="12.75" x14ac:dyDescent="0.2">
      <c r="A365" s="101"/>
      <c r="B365" s="101"/>
      <c r="C365" s="101"/>
      <c r="D365" s="101"/>
      <c r="E365" s="3"/>
    </row>
    <row r="366" spans="1:5" ht="12.75" x14ac:dyDescent="0.2">
      <c r="A366" s="101"/>
      <c r="B366" s="101"/>
      <c r="C366" s="101"/>
      <c r="D366" s="101"/>
      <c r="E366" s="3"/>
    </row>
    <row r="367" spans="1:5" ht="12.75" x14ac:dyDescent="0.2">
      <c r="A367" s="101"/>
      <c r="B367" s="101"/>
      <c r="C367" s="101"/>
      <c r="D367" s="101"/>
      <c r="E367" s="3"/>
    </row>
    <row r="368" spans="1:5" ht="12.75" x14ac:dyDescent="0.2">
      <c r="A368" s="101"/>
      <c r="B368" s="101"/>
      <c r="C368" s="101"/>
      <c r="D368" s="101"/>
      <c r="E368" s="3"/>
    </row>
    <row r="369" spans="1:5" ht="12.75" x14ac:dyDescent="0.2">
      <c r="A369" s="101"/>
      <c r="B369" s="101"/>
      <c r="C369" s="101"/>
      <c r="D369" s="101"/>
      <c r="E369" s="3"/>
    </row>
    <row r="370" spans="1:5" ht="12.75" x14ac:dyDescent="0.2">
      <c r="A370" s="101"/>
      <c r="B370" s="101"/>
      <c r="C370" s="101"/>
      <c r="D370" s="101"/>
      <c r="E370" s="3"/>
    </row>
    <row r="371" spans="1:5" ht="12.75" x14ac:dyDescent="0.2">
      <c r="A371" s="101"/>
      <c r="B371" s="101"/>
      <c r="C371" s="101"/>
      <c r="D371" s="101"/>
      <c r="E371" s="3"/>
    </row>
    <row r="372" spans="1:5" ht="12.75" x14ac:dyDescent="0.2">
      <c r="A372" s="101"/>
      <c r="B372" s="101"/>
      <c r="C372" s="101"/>
      <c r="D372" s="101"/>
      <c r="E372" s="3"/>
    </row>
    <row r="373" spans="1:5" ht="12.75" x14ac:dyDescent="0.2">
      <c r="A373" s="101"/>
      <c r="B373" s="101"/>
      <c r="C373" s="101"/>
      <c r="D373" s="101"/>
      <c r="E373" s="3"/>
    </row>
    <row r="374" spans="1:5" ht="12.75" x14ac:dyDescent="0.2">
      <c r="A374" s="101"/>
      <c r="B374" s="101"/>
      <c r="C374" s="101"/>
      <c r="D374" s="101"/>
      <c r="E374" s="3"/>
    </row>
    <row r="375" spans="1:5" ht="12.75" x14ac:dyDescent="0.2">
      <c r="A375" s="101"/>
      <c r="B375" s="101"/>
      <c r="C375" s="101"/>
      <c r="D375" s="101"/>
      <c r="E375" s="3"/>
    </row>
    <row r="376" spans="1:5" ht="12.75" x14ac:dyDescent="0.2">
      <c r="A376" s="101"/>
      <c r="B376" s="101"/>
      <c r="C376" s="101"/>
      <c r="D376" s="101"/>
      <c r="E376" s="3"/>
    </row>
    <row r="377" spans="1:5" ht="12.75" x14ac:dyDescent="0.2">
      <c r="A377" s="101"/>
      <c r="B377" s="101"/>
      <c r="C377" s="101"/>
      <c r="D377" s="101"/>
      <c r="E377" s="3"/>
    </row>
    <row r="378" spans="1:5" ht="12.75" x14ac:dyDescent="0.2">
      <c r="A378" s="101"/>
      <c r="B378" s="101"/>
      <c r="C378" s="101"/>
      <c r="D378" s="101"/>
      <c r="E378" s="3"/>
    </row>
    <row r="379" spans="1:5" ht="12.75" x14ac:dyDescent="0.2">
      <c r="A379" s="101"/>
      <c r="B379" s="101"/>
      <c r="C379" s="101"/>
      <c r="D379" s="101"/>
      <c r="E379" s="3"/>
    </row>
    <row r="380" spans="1:5" ht="12.75" x14ac:dyDescent="0.2">
      <c r="A380" s="101"/>
      <c r="B380" s="101"/>
      <c r="C380" s="101"/>
      <c r="D380" s="101"/>
      <c r="E380" s="3"/>
    </row>
    <row r="381" spans="1:5" ht="12.75" x14ac:dyDescent="0.2">
      <c r="A381" s="101"/>
      <c r="B381" s="101"/>
      <c r="C381" s="101"/>
      <c r="D381" s="101"/>
      <c r="E381" s="3"/>
    </row>
    <row r="382" spans="1:5" ht="12.75" x14ac:dyDescent="0.2">
      <c r="A382" s="101"/>
      <c r="B382" s="101"/>
      <c r="C382" s="101"/>
      <c r="D382" s="101"/>
      <c r="E382" s="3"/>
    </row>
    <row r="383" spans="1:5" ht="12.75" x14ac:dyDescent="0.2">
      <c r="A383" s="101"/>
      <c r="B383" s="101"/>
      <c r="C383" s="101"/>
      <c r="D383" s="101"/>
      <c r="E383" s="3"/>
    </row>
    <row r="384" spans="1:5" ht="12.75" x14ac:dyDescent="0.2">
      <c r="A384" s="101"/>
      <c r="B384" s="101"/>
      <c r="C384" s="101"/>
      <c r="D384" s="101"/>
      <c r="E384" s="3"/>
    </row>
    <row r="385" spans="1:5" ht="12.75" x14ac:dyDescent="0.2">
      <c r="A385" s="101"/>
      <c r="B385" s="101"/>
      <c r="C385" s="101"/>
      <c r="D385" s="101"/>
      <c r="E385" s="3"/>
    </row>
    <row r="386" spans="1:5" ht="12.75" x14ac:dyDescent="0.2">
      <c r="A386" s="101"/>
      <c r="B386" s="101"/>
      <c r="C386" s="101"/>
      <c r="D386" s="101"/>
      <c r="E386" s="3"/>
    </row>
    <row r="387" spans="1:5" ht="12.75" x14ac:dyDescent="0.2">
      <c r="A387" s="101"/>
      <c r="B387" s="101"/>
      <c r="C387" s="101"/>
      <c r="D387" s="101"/>
    </row>
    <row r="388" spans="1:5" ht="12.75" x14ac:dyDescent="0.2">
      <c r="A388" s="101"/>
      <c r="B388" s="101"/>
      <c r="C388" s="101"/>
      <c r="D388" s="101"/>
    </row>
    <row r="389" spans="1:5" ht="12.75" x14ac:dyDescent="0.2">
      <c r="A389" s="101"/>
      <c r="B389" s="101"/>
      <c r="C389" s="101"/>
      <c r="D389" s="101"/>
    </row>
    <row r="390" spans="1:5" ht="12.75" x14ac:dyDescent="0.2">
      <c r="A390" s="101"/>
      <c r="B390" s="101"/>
      <c r="C390" s="101"/>
      <c r="D390" s="101"/>
    </row>
    <row r="391" spans="1:5" ht="12.75" x14ac:dyDescent="0.2">
      <c r="A391" s="101"/>
      <c r="B391" s="101"/>
      <c r="C391" s="101"/>
      <c r="D391" s="101"/>
    </row>
    <row r="392" spans="1:5" ht="12.75" x14ac:dyDescent="0.2">
      <c r="A392" s="101"/>
      <c r="B392" s="101"/>
      <c r="C392" s="101"/>
      <c r="D392" s="101"/>
    </row>
    <row r="393" spans="1:5" ht="12.75" x14ac:dyDescent="0.2">
      <c r="A393" s="101"/>
      <c r="B393" s="101"/>
      <c r="C393" s="101"/>
      <c r="D393" s="101"/>
    </row>
    <row r="394" spans="1:5" ht="12.75" x14ac:dyDescent="0.2">
      <c r="A394" s="101"/>
      <c r="B394" s="101"/>
      <c r="C394" s="101"/>
      <c r="D394" s="101"/>
    </row>
    <row r="395" spans="1:5" ht="12.75" x14ac:dyDescent="0.2">
      <c r="A395" s="101"/>
      <c r="B395" s="101"/>
      <c r="C395" s="101"/>
      <c r="D395" s="101"/>
    </row>
    <row r="396" spans="1:5" ht="12.75" x14ac:dyDescent="0.2">
      <c r="A396" s="101"/>
      <c r="B396" s="101"/>
      <c r="C396" s="101"/>
      <c r="D396" s="101"/>
    </row>
    <row r="397" spans="1:5" ht="12.75" x14ac:dyDescent="0.2">
      <c r="A397" s="101"/>
      <c r="B397" s="101"/>
      <c r="C397" s="101"/>
      <c r="D397" s="101"/>
    </row>
    <row r="398" spans="1:5" ht="12.75" x14ac:dyDescent="0.2">
      <c r="A398" s="101"/>
      <c r="B398" s="101"/>
      <c r="C398" s="101"/>
      <c r="D398" s="101"/>
    </row>
    <row r="399" spans="1:5" ht="12.75" x14ac:dyDescent="0.2">
      <c r="A399" s="101"/>
      <c r="B399" s="101"/>
      <c r="C399" s="101"/>
      <c r="D399" s="101"/>
    </row>
    <row r="400" spans="1:5" ht="12.75" x14ac:dyDescent="0.2">
      <c r="A400" s="101"/>
      <c r="B400" s="101"/>
      <c r="C400" s="101"/>
      <c r="D400" s="101"/>
    </row>
    <row r="401" spans="1:5" ht="12.75" x14ac:dyDescent="0.2">
      <c r="A401" s="101"/>
      <c r="B401" s="101"/>
      <c r="C401" s="101"/>
      <c r="D401" s="101"/>
      <c r="E401" s="3"/>
    </row>
    <row r="402" spans="1:5" ht="12.75" x14ac:dyDescent="0.2">
      <c r="A402" s="101"/>
      <c r="B402" s="101"/>
      <c r="C402" s="101"/>
      <c r="D402" s="101"/>
      <c r="E402" s="3"/>
    </row>
    <row r="403" spans="1:5" ht="12.75" x14ac:dyDescent="0.2">
      <c r="A403" s="101"/>
      <c r="B403" s="101"/>
      <c r="C403" s="101"/>
      <c r="D403" s="101"/>
      <c r="E403" s="3"/>
    </row>
    <row r="404" spans="1:5" ht="12.75" x14ac:dyDescent="0.2">
      <c r="A404" s="101"/>
      <c r="B404" s="101"/>
      <c r="C404" s="101"/>
      <c r="D404" s="101"/>
      <c r="E404" s="3"/>
    </row>
    <row r="405" spans="1:5" ht="12.75" x14ac:dyDescent="0.2">
      <c r="A405" s="101"/>
      <c r="B405" s="101"/>
      <c r="C405" s="101"/>
      <c r="D405" s="101"/>
      <c r="E405" s="3"/>
    </row>
    <row r="406" spans="1:5" ht="12.75" x14ac:dyDescent="0.2">
      <c r="A406" s="101"/>
      <c r="B406" s="101"/>
      <c r="C406" s="101"/>
      <c r="D406" s="101"/>
      <c r="E406" s="3"/>
    </row>
    <row r="407" spans="1:5" ht="12.75" x14ac:dyDescent="0.2">
      <c r="A407" s="101"/>
      <c r="B407" s="101"/>
      <c r="C407" s="101"/>
      <c r="D407" s="101"/>
      <c r="E407" s="3"/>
    </row>
    <row r="408" spans="1:5" ht="12.75" x14ac:dyDescent="0.2">
      <c r="A408" s="101"/>
      <c r="B408" s="101"/>
      <c r="C408" s="101"/>
      <c r="D408" s="101"/>
      <c r="E408" s="3"/>
    </row>
    <row r="409" spans="1:5" ht="12.75" x14ac:dyDescent="0.2">
      <c r="A409" s="101"/>
      <c r="B409" s="101"/>
      <c r="C409" s="101"/>
      <c r="D409" s="101"/>
      <c r="E409" s="3"/>
    </row>
    <row r="410" spans="1:5" ht="12.75" x14ac:dyDescent="0.2">
      <c r="A410" s="101"/>
      <c r="B410" s="101"/>
      <c r="C410" s="101"/>
      <c r="D410" s="101"/>
      <c r="E410" s="3"/>
    </row>
    <row r="411" spans="1:5" ht="12.75" x14ac:dyDescent="0.2">
      <c r="A411" s="101"/>
      <c r="B411" s="101"/>
      <c r="C411" s="101"/>
      <c r="D411" s="101"/>
      <c r="E411" s="3"/>
    </row>
    <row r="412" spans="1:5" ht="12.75" x14ac:dyDescent="0.2">
      <c r="A412" s="3"/>
      <c r="B412" s="3"/>
      <c r="C412" s="3"/>
      <c r="D412" s="101"/>
      <c r="E412" s="3"/>
    </row>
    <row r="413" spans="1:5" ht="12.75" x14ac:dyDescent="0.2">
      <c r="A413" s="3"/>
      <c r="B413" s="3"/>
      <c r="C413" s="3"/>
      <c r="D413" s="101"/>
      <c r="E413" s="3"/>
    </row>
    <row r="414" spans="1:5" ht="12.75" x14ac:dyDescent="0.2">
      <c r="A414" s="3"/>
      <c r="B414" s="3"/>
      <c r="C414" s="3"/>
      <c r="D414" s="101"/>
      <c r="E414" s="3"/>
    </row>
    <row r="415" spans="1:5" ht="12.75" x14ac:dyDescent="0.2">
      <c r="A415" s="3"/>
      <c r="B415" s="3"/>
      <c r="C415" s="3"/>
      <c r="D415" s="101"/>
      <c r="E415" s="3"/>
    </row>
    <row r="416" spans="1:5" ht="12.75" x14ac:dyDescent="0.2">
      <c r="A416" s="3"/>
      <c r="B416" s="3"/>
      <c r="C416" s="3"/>
      <c r="D416" s="101"/>
      <c r="E416" s="3"/>
    </row>
    <row r="417" spans="1:5" ht="12.75" x14ac:dyDescent="0.2">
      <c r="A417" s="3"/>
      <c r="B417" s="3"/>
      <c r="C417" s="3"/>
      <c r="D417" s="101"/>
      <c r="E417" s="3"/>
    </row>
    <row r="418" spans="1:5" ht="12.75" x14ac:dyDescent="0.2">
      <c r="A418" s="3"/>
      <c r="B418" s="3"/>
      <c r="C418" s="3"/>
      <c r="D418" s="101"/>
      <c r="E418" s="3"/>
    </row>
    <row r="419" spans="1:5" ht="12.75" x14ac:dyDescent="0.2">
      <c r="A419" s="3"/>
      <c r="B419" s="3"/>
      <c r="C419" s="3"/>
      <c r="D419" s="101"/>
      <c r="E419" s="3"/>
    </row>
    <row r="420" spans="1:5" ht="12.75" x14ac:dyDescent="0.2">
      <c r="A420" s="3"/>
      <c r="B420" s="3"/>
      <c r="C420" s="3"/>
      <c r="D420" s="101"/>
      <c r="E420" s="3"/>
    </row>
    <row r="421" spans="1:5" ht="12.75" x14ac:dyDescent="0.2">
      <c r="A421" s="3"/>
      <c r="B421" s="3"/>
      <c r="C421" s="3"/>
      <c r="D421" s="101"/>
      <c r="E421" s="3"/>
    </row>
    <row r="422" spans="1:5" ht="12.75" x14ac:dyDescent="0.2">
      <c r="A422" s="3"/>
      <c r="B422" s="3"/>
      <c r="C422" s="3"/>
      <c r="D422" s="101"/>
      <c r="E422" s="3"/>
    </row>
    <row r="423" spans="1:5" ht="12.75" x14ac:dyDescent="0.2">
      <c r="A423" s="3"/>
      <c r="B423" s="3"/>
      <c r="C423" s="3"/>
      <c r="D423" s="101"/>
      <c r="E423" s="3"/>
    </row>
    <row r="424" spans="1:5" ht="12.75" x14ac:dyDescent="0.2">
      <c r="A424" s="3"/>
      <c r="B424" s="3"/>
      <c r="C424" s="3"/>
      <c r="D424" s="101"/>
      <c r="E424" s="3"/>
    </row>
    <row r="425" spans="1:5" ht="12.75" x14ac:dyDescent="0.2">
      <c r="A425" s="3"/>
      <c r="B425" s="3"/>
      <c r="C425" s="3"/>
      <c r="D425" s="101"/>
      <c r="E425" s="3"/>
    </row>
    <row r="426" spans="1:5" ht="12.75" x14ac:dyDescent="0.2">
      <c r="A426" s="3"/>
      <c r="B426" s="3"/>
      <c r="C426" s="3"/>
      <c r="D426" s="101"/>
      <c r="E426" s="3"/>
    </row>
    <row r="427" spans="1:5" ht="12.75" x14ac:dyDescent="0.2">
      <c r="A427" s="3"/>
      <c r="B427" s="3"/>
      <c r="C427" s="3"/>
      <c r="D427" s="101"/>
      <c r="E427" s="3"/>
    </row>
    <row r="428" spans="1:5" ht="12.75" x14ac:dyDescent="0.2">
      <c r="A428" s="3"/>
      <c r="B428" s="3"/>
      <c r="C428" s="3"/>
      <c r="D428" s="101"/>
      <c r="E428" s="3"/>
    </row>
    <row r="429" spans="1:5" ht="12.75" x14ac:dyDescent="0.2">
      <c r="A429" s="3"/>
      <c r="B429" s="3"/>
      <c r="C429" s="3"/>
      <c r="D429" s="101"/>
      <c r="E429" s="3"/>
    </row>
    <row r="430" spans="1:5" ht="12.75" x14ac:dyDescent="0.2">
      <c r="A430" s="3"/>
      <c r="B430" s="3"/>
      <c r="C430" s="3"/>
      <c r="D430" s="101"/>
      <c r="E430" s="3"/>
    </row>
    <row r="431" spans="1:5" ht="12.75" x14ac:dyDescent="0.2">
      <c r="A431" s="3"/>
      <c r="B431" s="3"/>
      <c r="C431" s="3"/>
      <c r="D431" s="101"/>
      <c r="E431" s="3"/>
    </row>
    <row r="432" spans="1:5" ht="12.75" x14ac:dyDescent="0.2">
      <c r="A432" s="3"/>
      <c r="B432" s="3"/>
      <c r="C432" s="3"/>
      <c r="D432" s="101"/>
      <c r="E432" s="3"/>
    </row>
    <row r="433" spans="1:5" ht="12.75" x14ac:dyDescent="0.2">
      <c r="A433" s="3"/>
      <c r="B433" s="3"/>
      <c r="C433" s="3"/>
      <c r="D433" s="101"/>
      <c r="E433" s="3"/>
    </row>
    <row r="434" spans="1:5" ht="12.75" x14ac:dyDescent="0.2">
      <c r="A434" s="3"/>
      <c r="B434" s="3"/>
      <c r="C434" s="3"/>
      <c r="D434" s="101"/>
      <c r="E434" s="3"/>
    </row>
    <row r="435" spans="1:5" ht="12.75" x14ac:dyDescent="0.2">
      <c r="A435" s="3"/>
      <c r="B435" s="3"/>
      <c r="C435" s="3"/>
      <c r="D435" s="101"/>
      <c r="E435" s="3"/>
    </row>
    <row r="436" spans="1:5" ht="12.75" x14ac:dyDescent="0.2">
      <c r="A436" s="3"/>
      <c r="B436" s="3"/>
      <c r="C436" s="3"/>
      <c r="D436" s="101"/>
      <c r="E436" s="3"/>
    </row>
    <row r="437" spans="1:5" ht="12.75" x14ac:dyDescent="0.2">
      <c r="A437" s="3"/>
      <c r="B437" s="3"/>
      <c r="C437" s="3"/>
      <c r="D437" s="101"/>
      <c r="E437" s="3"/>
    </row>
    <row r="438" spans="1:5" ht="12.75" x14ac:dyDescent="0.2">
      <c r="A438" s="3"/>
      <c r="B438" s="3"/>
      <c r="C438" s="3"/>
      <c r="D438" s="101"/>
      <c r="E438" s="3"/>
    </row>
    <row r="439" spans="1:5" ht="12.75" x14ac:dyDescent="0.2">
      <c r="A439" s="3"/>
      <c r="B439" s="3"/>
      <c r="C439" s="3"/>
      <c r="D439" s="101"/>
      <c r="E439" s="3"/>
    </row>
    <row r="440" spans="1:5" ht="12.75" x14ac:dyDescent="0.2">
      <c r="A440" s="3"/>
      <c r="B440" s="3"/>
      <c r="C440" s="3"/>
      <c r="D440" s="101"/>
      <c r="E440" s="3"/>
    </row>
    <row r="441" spans="1:5" ht="12.75" x14ac:dyDescent="0.2">
      <c r="A441" s="3"/>
      <c r="B441" s="3"/>
      <c r="C441" s="3"/>
      <c r="D441" s="101"/>
      <c r="E441" s="3"/>
    </row>
    <row r="442" spans="1:5" ht="12.75" x14ac:dyDescent="0.2">
      <c r="A442" s="3"/>
      <c r="B442" s="3"/>
      <c r="C442" s="3"/>
      <c r="D442" s="101"/>
      <c r="E442" s="3"/>
    </row>
    <row r="443" spans="1:5" ht="12.75" x14ac:dyDescent="0.2">
      <c r="A443" s="3"/>
      <c r="B443" s="3"/>
      <c r="C443" s="3"/>
      <c r="D443" s="101"/>
      <c r="E443" s="3"/>
    </row>
    <row r="444" spans="1:5" ht="12.75" x14ac:dyDescent="0.2">
      <c r="A444" s="3"/>
      <c r="B444" s="3"/>
      <c r="C444" s="3"/>
      <c r="D444" s="101"/>
      <c r="E444" s="3"/>
    </row>
    <row r="445" spans="1:5" ht="12.75" x14ac:dyDescent="0.2">
      <c r="A445" s="3"/>
      <c r="B445" s="3"/>
      <c r="C445" s="3"/>
      <c r="D445" s="101"/>
      <c r="E445" s="3"/>
    </row>
    <row r="446" spans="1:5" ht="12.75" x14ac:dyDescent="0.2">
      <c r="A446" s="3"/>
      <c r="B446" s="3"/>
      <c r="C446" s="3"/>
      <c r="D446" s="101"/>
      <c r="E446" s="3"/>
    </row>
    <row r="447" spans="1:5" ht="12.75" x14ac:dyDescent="0.2">
      <c r="A447" s="3"/>
      <c r="B447" s="3"/>
      <c r="C447" s="3"/>
      <c r="D447" s="101"/>
      <c r="E447" s="3"/>
    </row>
    <row r="448" spans="1:5" ht="12.75" x14ac:dyDescent="0.2">
      <c r="A448" s="3"/>
      <c r="B448" s="3"/>
      <c r="C448" s="3"/>
      <c r="D448" s="101"/>
      <c r="E448" s="3"/>
    </row>
    <row r="449" spans="1:5" ht="12.75" x14ac:dyDescent="0.2">
      <c r="A449" s="3"/>
      <c r="B449" s="3"/>
      <c r="C449" s="3"/>
      <c r="D449" s="101"/>
      <c r="E449" s="3"/>
    </row>
    <row r="450" spans="1:5" ht="12.75" x14ac:dyDescent="0.2">
      <c r="A450" s="3"/>
      <c r="B450" s="3"/>
      <c r="C450" s="3"/>
      <c r="D450" s="101"/>
      <c r="E450" s="3"/>
    </row>
    <row r="451" spans="1:5" ht="12.75" x14ac:dyDescent="0.2">
      <c r="A451" s="3"/>
      <c r="B451" s="3"/>
      <c r="C451" s="3"/>
      <c r="D451" s="101"/>
      <c r="E451" s="3"/>
    </row>
    <row r="452" spans="1:5" ht="12.75" x14ac:dyDescent="0.2">
      <c r="A452" s="3"/>
      <c r="B452" s="3"/>
      <c r="C452" s="3"/>
      <c r="D452" s="101"/>
      <c r="E452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51181102362204722" right="0.51181102362204722" top="0.55118110236220474" bottom="0.55118110236220474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2012-11-28T07:09:43Z</cp:lastPrinted>
  <dcterms:created xsi:type="dcterms:W3CDTF">2012-11-28T06:45:41Z</dcterms:created>
  <dcterms:modified xsi:type="dcterms:W3CDTF">2012-12-06T08:30:12Z</dcterms:modified>
</cp:coreProperties>
</file>