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" windowWidth="23565" windowHeight="11550"/>
  </bookViews>
  <sheets>
    <sheet name="Arkusz1" sheetId="1" r:id="rId1"/>
  </sheets>
  <externalReferences>
    <externalReference r:id="rId2"/>
  </externalReferences>
  <definedNames>
    <definedName name="_xlnm.Print_Titles" localSheetId="0">Arkusz1!$9:$11</definedName>
  </definedNames>
  <calcPr calcId="145621"/>
</workbook>
</file>

<file path=xl/calcChain.xml><?xml version="1.0" encoding="utf-8"?>
<calcChain xmlns="http://schemas.openxmlformats.org/spreadsheetml/2006/main">
  <c r="J238" i="1" l="1"/>
  <c r="M238" i="1" s="1"/>
  <c r="F238" i="1"/>
  <c r="E238" i="1"/>
  <c r="J237" i="1"/>
  <c r="F237" i="1"/>
  <c r="E237" i="1"/>
  <c r="J236" i="1"/>
  <c r="F236" i="1"/>
  <c r="E236" i="1"/>
  <c r="J235" i="1"/>
  <c r="M235" i="1" s="1"/>
  <c r="F235" i="1"/>
  <c r="E235" i="1"/>
  <c r="J234" i="1"/>
  <c r="F234" i="1"/>
  <c r="E234" i="1"/>
  <c r="J233" i="1"/>
  <c r="F233" i="1"/>
  <c r="E233" i="1"/>
  <c r="J231" i="1"/>
  <c r="M231" i="1" s="1"/>
  <c r="F231" i="1"/>
  <c r="I231" i="1" s="1"/>
  <c r="E231" i="1"/>
  <c r="J230" i="1"/>
  <c r="M230" i="1" s="1"/>
  <c r="F230" i="1"/>
  <c r="I230" i="1" s="1"/>
  <c r="N230" i="1" s="1"/>
  <c r="E230" i="1"/>
  <c r="J228" i="1"/>
  <c r="M228" i="1" s="1"/>
  <c r="F228" i="1"/>
  <c r="I228" i="1" s="1"/>
  <c r="E228" i="1"/>
  <c r="J227" i="1"/>
  <c r="M227" i="1" s="1"/>
  <c r="H227" i="1"/>
  <c r="G227" i="1"/>
  <c r="F227" i="1"/>
  <c r="E227" i="1"/>
  <c r="J225" i="1"/>
  <c r="M225" i="1" s="1"/>
  <c r="F225" i="1"/>
  <c r="I225" i="1" s="1"/>
  <c r="E225" i="1"/>
  <c r="J224" i="1"/>
  <c r="M224" i="1" s="1"/>
  <c r="G224" i="1"/>
  <c r="F224" i="1"/>
  <c r="E224" i="1"/>
  <c r="J222" i="1"/>
  <c r="M222" i="1" s="1"/>
  <c r="F222" i="1"/>
  <c r="I222" i="1" s="1"/>
  <c r="E222" i="1"/>
  <c r="J221" i="1"/>
  <c r="M221" i="1" s="1"/>
  <c r="F221" i="1"/>
  <c r="I221" i="1" s="1"/>
  <c r="N221" i="1" s="1"/>
  <c r="E221" i="1"/>
  <c r="J220" i="1"/>
  <c r="M220" i="1" s="1"/>
  <c r="H220" i="1"/>
  <c r="G220" i="1"/>
  <c r="F220" i="1"/>
  <c r="E220" i="1"/>
  <c r="J218" i="1"/>
  <c r="M218" i="1" s="1"/>
  <c r="F218" i="1"/>
  <c r="I218" i="1" s="1"/>
  <c r="N218" i="1" s="1"/>
  <c r="E218" i="1"/>
  <c r="J215" i="1"/>
  <c r="M215" i="1" s="1"/>
  <c r="F215" i="1"/>
  <c r="I215" i="1" s="1"/>
  <c r="E215" i="1"/>
  <c r="J213" i="1"/>
  <c r="M213" i="1" s="1"/>
  <c r="F213" i="1"/>
  <c r="I213" i="1" s="1"/>
  <c r="E213" i="1"/>
  <c r="J211" i="1"/>
  <c r="M211" i="1" s="1"/>
  <c r="H211" i="1"/>
  <c r="G211" i="1"/>
  <c r="F211" i="1"/>
  <c r="E211" i="1"/>
  <c r="J209" i="1"/>
  <c r="M209" i="1" s="1"/>
  <c r="F209" i="1"/>
  <c r="I209" i="1" s="1"/>
  <c r="E209" i="1"/>
  <c r="J207" i="1"/>
  <c r="M207" i="1" s="1"/>
  <c r="F207" i="1"/>
  <c r="I207" i="1" s="1"/>
  <c r="E207" i="1"/>
  <c r="J206" i="1"/>
  <c r="M206" i="1" s="1"/>
  <c r="G206" i="1"/>
  <c r="G205" i="1" s="1"/>
  <c r="F206" i="1"/>
  <c r="E206" i="1"/>
  <c r="J205" i="1"/>
  <c r="M205" i="1" s="1"/>
  <c r="H205" i="1"/>
  <c r="F205" i="1"/>
  <c r="E205" i="1"/>
  <c r="J203" i="1"/>
  <c r="M203" i="1" s="1"/>
  <c r="F203" i="1"/>
  <c r="I203" i="1" s="1"/>
  <c r="E203" i="1"/>
  <c r="J202" i="1"/>
  <c r="M202" i="1" s="1"/>
  <c r="F202" i="1"/>
  <c r="I202" i="1" s="1"/>
  <c r="E202" i="1"/>
  <c r="J201" i="1"/>
  <c r="M201" i="1" s="1"/>
  <c r="G201" i="1"/>
  <c r="G200" i="1" s="1"/>
  <c r="F201" i="1"/>
  <c r="I201" i="1" s="1"/>
  <c r="N201" i="1" s="1"/>
  <c r="E201" i="1"/>
  <c r="M200" i="1"/>
  <c r="J200" i="1"/>
  <c r="F200" i="1"/>
  <c r="I200" i="1" s="1"/>
  <c r="N200" i="1" s="1"/>
  <c r="E200" i="1"/>
  <c r="J197" i="1"/>
  <c r="M197" i="1" s="1"/>
  <c r="F197" i="1"/>
  <c r="I197" i="1" s="1"/>
  <c r="E197" i="1"/>
  <c r="J195" i="1"/>
  <c r="M195" i="1" s="1"/>
  <c r="F195" i="1"/>
  <c r="I195" i="1" s="1"/>
  <c r="N195" i="1" s="1"/>
  <c r="E195" i="1"/>
  <c r="J192" i="1"/>
  <c r="M192" i="1" s="1"/>
  <c r="F192" i="1"/>
  <c r="I192" i="1" s="1"/>
  <c r="E192" i="1"/>
  <c r="J191" i="1"/>
  <c r="M191" i="1" s="1"/>
  <c r="H191" i="1"/>
  <c r="G191" i="1"/>
  <c r="F191" i="1"/>
  <c r="I191" i="1" s="1"/>
  <c r="N191" i="1" s="1"/>
  <c r="E191" i="1"/>
  <c r="J189" i="1"/>
  <c r="M189" i="1" s="1"/>
  <c r="F189" i="1"/>
  <c r="I189" i="1" s="1"/>
  <c r="E189" i="1"/>
  <c r="J188" i="1"/>
  <c r="M188" i="1" s="1"/>
  <c r="F188" i="1"/>
  <c r="I188" i="1" s="1"/>
  <c r="N188" i="1" s="1"/>
  <c r="E188" i="1"/>
  <c r="J186" i="1"/>
  <c r="M186" i="1" s="1"/>
  <c r="F186" i="1"/>
  <c r="I186" i="1" s="1"/>
  <c r="E186" i="1"/>
  <c r="J184" i="1"/>
  <c r="M184" i="1" s="1"/>
  <c r="F184" i="1"/>
  <c r="I184" i="1" s="1"/>
  <c r="N184" i="1" s="1"/>
  <c r="E184" i="1"/>
  <c r="J183" i="1"/>
  <c r="M183" i="1" s="1"/>
  <c r="H183" i="1"/>
  <c r="G183" i="1"/>
  <c r="F183" i="1"/>
  <c r="E183" i="1"/>
  <c r="J181" i="1"/>
  <c r="M181" i="1" s="1"/>
  <c r="F181" i="1"/>
  <c r="I181" i="1" s="1"/>
  <c r="N181" i="1" s="1"/>
  <c r="E181" i="1"/>
  <c r="J179" i="1"/>
  <c r="M179" i="1" s="1"/>
  <c r="G179" i="1"/>
  <c r="F179" i="1"/>
  <c r="I179" i="1" s="1"/>
  <c r="N179" i="1" s="1"/>
  <c r="E179" i="1"/>
  <c r="M177" i="1"/>
  <c r="J177" i="1"/>
  <c r="I177" i="1"/>
  <c r="N177" i="1" s="1"/>
  <c r="F177" i="1"/>
  <c r="E177" i="1"/>
  <c r="J175" i="1"/>
  <c r="M175" i="1" s="1"/>
  <c r="F175" i="1"/>
  <c r="I175" i="1" s="1"/>
  <c r="E175" i="1"/>
  <c r="M173" i="1"/>
  <c r="J173" i="1"/>
  <c r="I173" i="1"/>
  <c r="N173" i="1" s="1"/>
  <c r="F173" i="1"/>
  <c r="E173" i="1"/>
  <c r="J171" i="1"/>
  <c r="M171" i="1" s="1"/>
  <c r="F171" i="1"/>
  <c r="I171" i="1" s="1"/>
  <c r="N171" i="1" s="1"/>
  <c r="E171" i="1"/>
  <c r="M168" i="1"/>
  <c r="J168" i="1"/>
  <c r="H168" i="1"/>
  <c r="G168" i="1"/>
  <c r="F168" i="1"/>
  <c r="E168" i="1"/>
  <c r="M165" i="1"/>
  <c r="J165" i="1"/>
  <c r="I165" i="1"/>
  <c r="N165" i="1" s="1"/>
  <c r="F165" i="1"/>
  <c r="E165" i="1"/>
  <c r="J162" i="1"/>
  <c r="M162" i="1" s="1"/>
  <c r="F162" i="1"/>
  <c r="I162" i="1" s="1"/>
  <c r="N162" i="1" s="1"/>
  <c r="E162" i="1"/>
  <c r="M161" i="1"/>
  <c r="J161" i="1"/>
  <c r="I161" i="1"/>
  <c r="N161" i="1" s="1"/>
  <c r="F161" i="1"/>
  <c r="E161" i="1"/>
  <c r="J160" i="1"/>
  <c r="M160" i="1" s="1"/>
  <c r="F160" i="1"/>
  <c r="I160" i="1" s="1"/>
  <c r="N160" i="1" s="1"/>
  <c r="E160" i="1"/>
  <c r="M159" i="1"/>
  <c r="J159" i="1"/>
  <c r="H159" i="1"/>
  <c r="G159" i="1"/>
  <c r="F159" i="1"/>
  <c r="E159" i="1"/>
  <c r="M157" i="1"/>
  <c r="J157" i="1"/>
  <c r="H157" i="1"/>
  <c r="G157" i="1"/>
  <c r="F157" i="1"/>
  <c r="I157" i="1" s="1"/>
  <c r="N157" i="1" s="1"/>
  <c r="E157" i="1"/>
  <c r="M155" i="1"/>
  <c r="J155" i="1"/>
  <c r="I155" i="1"/>
  <c r="N155" i="1" s="1"/>
  <c r="F155" i="1"/>
  <c r="E155" i="1"/>
  <c r="J154" i="1"/>
  <c r="M154" i="1" s="1"/>
  <c r="F154" i="1"/>
  <c r="I154" i="1" s="1"/>
  <c r="N154" i="1" s="1"/>
  <c r="E154" i="1"/>
  <c r="M152" i="1"/>
  <c r="J152" i="1"/>
  <c r="I152" i="1"/>
  <c r="N152" i="1" s="1"/>
  <c r="F152" i="1"/>
  <c r="E152" i="1"/>
  <c r="J151" i="1"/>
  <c r="M151" i="1" s="1"/>
  <c r="F151" i="1"/>
  <c r="I151" i="1" s="1"/>
  <c r="N151" i="1" s="1"/>
  <c r="E151" i="1"/>
  <c r="M150" i="1"/>
  <c r="J150" i="1"/>
  <c r="I150" i="1"/>
  <c r="N150" i="1" s="1"/>
  <c r="F150" i="1"/>
  <c r="E150" i="1"/>
  <c r="J148" i="1"/>
  <c r="M148" i="1" s="1"/>
  <c r="F148" i="1"/>
  <c r="I148" i="1" s="1"/>
  <c r="N148" i="1" s="1"/>
  <c r="E148" i="1"/>
  <c r="M147" i="1"/>
  <c r="J147" i="1"/>
  <c r="I147" i="1"/>
  <c r="N147" i="1" s="1"/>
  <c r="F147" i="1"/>
  <c r="E147" i="1"/>
  <c r="J145" i="1"/>
  <c r="M145" i="1" s="1"/>
  <c r="F145" i="1"/>
  <c r="I145" i="1" s="1"/>
  <c r="N145" i="1" s="1"/>
  <c r="E145" i="1"/>
  <c r="M144" i="1"/>
  <c r="J144" i="1"/>
  <c r="I144" i="1"/>
  <c r="N144" i="1" s="1"/>
  <c r="F144" i="1"/>
  <c r="E144" i="1"/>
  <c r="J142" i="1"/>
  <c r="M142" i="1" s="1"/>
  <c r="F142" i="1"/>
  <c r="I142" i="1" s="1"/>
  <c r="N142" i="1" s="1"/>
  <c r="E142" i="1"/>
  <c r="M141" i="1"/>
  <c r="J141" i="1"/>
  <c r="I141" i="1"/>
  <c r="N141" i="1" s="1"/>
  <c r="F141" i="1"/>
  <c r="E141" i="1"/>
  <c r="J139" i="1"/>
  <c r="M139" i="1" s="1"/>
  <c r="F139" i="1"/>
  <c r="I139" i="1" s="1"/>
  <c r="N139" i="1" s="1"/>
  <c r="E139" i="1"/>
  <c r="M136" i="1"/>
  <c r="J136" i="1"/>
  <c r="I136" i="1"/>
  <c r="N136" i="1" s="1"/>
  <c r="F136" i="1"/>
  <c r="E136" i="1"/>
  <c r="J135" i="1"/>
  <c r="M135" i="1" s="1"/>
  <c r="F135" i="1"/>
  <c r="I135" i="1" s="1"/>
  <c r="N135" i="1" s="1"/>
  <c r="E135" i="1"/>
  <c r="M133" i="1"/>
  <c r="J133" i="1"/>
  <c r="I133" i="1"/>
  <c r="N133" i="1" s="1"/>
  <c r="F133" i="1"/>
  <c r="E133" i="1"/>
  <c r="J132" i="1"/>
  <c r="M132" i="1" s="1"/>
  <c r="F132" i="1"/>
  <c r="I132" i="1" s="1"/>
  <c r="N132" i="1" s="1"/>
  <c r="E132" i="1"/>
  <c r="M130" i="1"/>
  <c r="J130" i="1"/>
  <c r="I130" i="1"/>
  <c r="N130" i="1" s="1"/>
  <c r="F130" i="1"/>
  <c r="E130" i="1"/>
  <c r="J129" i="1"/>
  <c r="M129" i="1" s="1"/>
  <c r="F129" i="1"/>
  <c r="I129" i="1" s="1"/>
  <c r="N129" i="1" s="1"/>
  <c r="E129" i="1"/>
  <c r="M128" i="1"/>
  <c r="J128" i="1"/>
  <c r="G128" i="1"/>
  <c r="G121" i="1" s="1"/>
  <c r="F128" i="1"/>
  <c r="E128" i="1"/>
  <c r="J126" i="1"/>
  <c r="M126" i="1" s="1"/>
  <c r="F126" i="1"/>
  <c r="I126" i="1" s="1"/>
  <c r="N126" i="1" s="1"/>
  <c r="E126" i="1"/>
  <c r="J125" i="1"/>
  <c r="M125" i="1" s="1"/>
  <c r="F125" i="1"/>
  <c r="I125" i="1" s="1"/>
  <c r="E125" i="1"/>
  <c r="J123" i="1"/>
  <c r="M123" i="1" s="1"/>
  <c r="F123" i="1"/>
  <c r="I123" i="1" s="1"/>
  <c r="N123" i="1" s="1"/>
  <c r="E123" i="1"/>
  <c r="J122" i="1"/>
  <c r="M122" i="1" s="1"/>
  <c r="G122" i="1"/>
  <c r="F122" i="1"/>
  <c r="I122" i="1" s="1"/>
  <c r="N122" i="1" s="1"/>
  <c r="E122" i="1"/>
  <c r="J121" i="1"/>
  <c r="M121" i="1" s="1"/>
  <c r="F121" i="1"/>
  <c r="E121" i="1"/>
  <c r="J119" i="1"/>
  <c r="M119" i="1" s="1"/>
  <c r="F119" i="1"/>
  <c r="I119" i="1" s="1"/>
  <c r="E119" i="1"/>
  <c r="J118" i="1"/>
  <c r="M118" i="1" s="1"/>
  <c r="F118" i="1"/>
  <c r="I118" i="1" s="1"/>
  <c r="E118" i="1"/>
  <c r="J117" i="1"/>
  <c r="M117" i="1" s="1"/>
  <c r="F117" i="1"/>
  <c r="I117" i="1" s="1"/>
  <c r="E117" i="1"/>
  <c r="J115" i="1"/>
  <c r="M115" i="1" s="1"/>
  <c r="F115" i="1"/>
  <c r="I115" i="1" s="1"/>
  <c r="E115" i="1"/>
  <c r="J114" i="1"/>
  <c r="M114" i="1" s="1"/>
  <c r="F114" i="1"/>
  <c r="I114" i="1" s="1"/>
  <c r="E114" i="1"/>
  <c r="J112" i="1"/>
  <c r="M112" i="1" s="1"/>
  <c r="F112" i="1"/>
  <c r="I112" i="1" s="1"/>
  <c r="E112" i="1"/>
  <c r="J111" i="1"/>
  <c r="M111" i="1" s="1"/>
  <c r="F111" i="1"/>
  <c r="I111" i="1" s="1"/>
  <c r="E111" i="1"/>
  <c r="J110" i="1"/>
  <c r="M110" i="1" s="1"/>
  <c r="F110" i="1"/>
  <c r="I110" i="1" s="1"/>
  <c r="E110" i="1"/>
  <c r="J109" i="1"/>
  <c r="M109" i="1" s="1"/>
  <c r="G109" i="1"/>
  <c r="F109" i="1"/>
  <c r="E109" i="1"/>
  <c r="J106" i="1"/>
  <c r="M106" i="1" s="1"/>
  <c r="F106" i="1"/>
  <c r="I106" i="1" s="1"/>
  <c r="N106" i="1" s="1"/>
  <c r="E106" i="1"/>
  <c r="J105" i="1"/>
  <c r="M105" i="1" s="1"/>
  <c r="F105" i="1"/>
  <c r="I105" i="1" s="1"/>
  <c r="E105" i="1"/>
  <c r="J104" i="1"/>
  <c r="M104" i="1" s="1"/>
  <c r="F104" i="1"/>
  <c r="I104" i="1" s="1"/>
  <c r="N104" i="1" s="1"/>
  <c r="E104" i="1"/>
  <c r="J103" i="1"/>
  <c r="M103" i="1" s="1"/>
  <c r="F103" i="1"/>
  <c r="I103" i="1" s="1"/>
  <c r="E103" i="1"/>
  <c r="J102" i="1"/>
  <c r="M102" i="1" s="1"/>
  <c r="F102" i="1"/>
  <c r="I102" i="1" s="1"/>
  <c r="E102" i="1"/>
  <c r="J101" i="1"/>
  <c r="M101" i="1" s="1"/>
  <c r="F101" i="1"/>
  <c r="I101" i="1" s="1"/>
  <c r="E101" i="1"/>
  <c r="J100" i="1"/>
  <c r="M100" i="1" s="1"/>
  <c r="F100" i="1"/>
  <c r="I100" i="1" s="1"/>
  <c r="E100" i="1"/>
  <c r="J99" i="1"/>
  <c r="M99" i="1" s="1"/>
  <c r="F99" i="1"/>
  <c r="I99" i="1" s="1"/>
  <c r="E99" i="1"/>
  <c r="J98" i="1"/>
  <c r="M98" i="1" s="1"/>
  <c r="F98" i="1"/>
  <c r="I98" i="1" s="1"/>
  <c r="E98" i="1"/>
  <c r="J97" i="1"/>
  <c r="M97" i="1" s="1"/>
  <c r="F97" i="1"/>
  <c r="I97" i="1" s="1"/>
  <c r="E97" i="1"/>
  <c r="J92" i="1"/>
  <c r="M92" i="1" s="1"/>
  <c r="F92" i="1"/>
  <c r="I92" i="1" s="1"/>
  <c r="E92" i="1"/>
  <c r="J91" i="1"/>
  <c r="M91" i="1" s="1"/>
  <c r="F91" i="1"/>
  <c r="I91" i="1" s="1"/>
  <c r="E91" i="1"/>
  <c r="J90" i="1"/>
  <c r="M90" i="1" s="1"/>
  <c r="F90" i="1"/>
  <c r="I90" i="1" s="1"/>
  <c r="E90" i="1"/>
  <c r="J89" i="1"/>
  <c r="M89" i="1" s="1"/>
  <c r="F89" i="1"/>
  <c r="I89" i="1" s="1"/>
  <c r="E89" i="1"/>
  <c r="J88" i="1"/>
  <c r="M88" i="1" s="1"/>
  <c r="F88" i="1"/>
  <c r="I88" i="1" s="1"/>
  <c r="E88" i="1"/>
  <c r="J87" i="1"/>
  <c r="M87" i="1" s="1"/>
  <c r="F87" i="1"/>
  <c r="I87" i="1" s="1"/>
  <c r="E87" i="1"/>
  <c r="J86" i="1"/>
  <c r="M86" i="1" s="1"/>
  <c r="F86" i="1"/>
  <c r="I86" i="1" s="1"/>
  <c r="E86" i="1"/>
  <c r="J85" i="1"/>
  <c r="M85" i="1" s="1"/>
  <c r="F85" i="1"/>
  <c r="I85" i="1" s="1"/>
  <c r="E85" i="1"/>
  <c r="J81" i="1"/>
  <c r="M81" i="1" s="1"/>
  <c r="F81" i="1"/>
  <c r="I81" i="1" s="1"/>
  <c r="E81" i="1"/>
  <c r="J80" i="1"/>
  <c r="M80" i="1" s="1"/>
  <c r="F80" i="1"/>
  <c r="I80" i="1" s="1"/>
  <c r="E80" i="1"/>
  <c r="J78" i="1"/>
  <c r="M78" i="1" s="1"/>
  <c r="F78" i="1"/>
  <c r="I78" i="1" s="1"/>
  <c r="E78" i="1"/>
  <c r="J77" i="1"/>
  <c r="M77" i="1" s="1"/>
  <c r="G77" i="1"/>
  <c r="F77" i="1"/>
  <c r="E77" i="1"/>
  <c r="J73" i="1"/>
  <c r="M73" i="1" s="1"/>
  <c r="F73" i="1"/>
  <c r="I73" i="1" s="1"/>
  <c r="E73" i="1"/>
  <c r="L72" i="1"/>
  <c r="K72" i="1"/>
  <c r="K71" i="1" s="1"/>
  <c r="J72" i="1"/>
  <c r="F72" i="1"/>
  <c r="I72" i="1" s="1"/>
  <c r="E72" i="1"/>
  <c r="L71" i="1"/>
  <c r="J71" i="1"/>
  <c r="F71" i="1"/>
  <c r="I71" i="1" s="1"/>
  <c r="E71" i="1"/>
  <c r="J69" i="1"/>
  <c r="M69" i="1" s="1"/>
  <c r="F69" i="1"/>
  <c r="I69" i="1" s="1"/>
  <c r="E69" i="1"/>
  <c r="J66" i="1"/>
  <c r="M66" i="1" s="1"/>
  <c r="F66" i="1"/>
  <c r="I66" i="1" s="1"/>
  <c r="E66" i="1"/>
  <c r="J64" i="1"/>
  <c r="M64" i="1" s="1"/>
  <c r="F64" i="1"/>
  <c r="I64" i="1" s="1"/>
  <c r="E64" i="1"/>
  <c r="J61" i="1"/>
  <c r="M61" i="1" s="1"/>
  <c r="F61" i="1"/>
  <c r="I61" i="1" s="1"/>
  <c r="N61" i="1" s="1"/>
  <c r="E61" i="1"/>
  <c r="J60" i="1"/>
  <c r="M60" i="1" s="1"/>
  <c r="F60" i="1"/>
  <c r="I60" i="1" s="1"/>
  <c r="E60" i="1"/>
  <c r="J59" i="1"/>
  <c r="M59" i="1" s="1"/>
  <c r="F59" i="1"/>
  <c r="I59" i="1" s="1"/>
  <c r="N59" i="1" s="1"/>
  <c r="E59" i="1"/>
  <c r="J58" i="1"/>
  <c r="M58" i="1" s="1"/>
  <c r="F58" i="1"/>
  <c r="I58" i="1" s="1"/>
  <c r="E58" i="1"/>
  <c r="J55" i="1"/>
  <c r="M55" i="1" s="1"/>
  <c r="F55" i="1"/>
  <c r="I55" i="1" s="1"/>
  <c r="N55" i="1" s="1"/>
  <c r="E55" i="1"/>
  <c r="L54" i="1"/>
  <c r="K54" i="1"/>
  <c r="J54" i="1"/>
  <c r="M54" i="1" s="1"/>
  <c r="G54" i="1"/>
  <c r="F54" i="1"/>
  <c r="I54" i="1" s="1"/>
  <c r="N54" i="1" s="1"/>
  <c r="E54" i="1"/>
  <c r="J52" i="1"/>
  <c r="M52" i="1" s="1"/>
  <c r="F52" i="1"/>
  <c r="I52" i="1" s="1"/>
  <c r="E52" i="1"/>
  <c r="J49" i="1"/>
  <c r="M49" i="1" s="1"/>
  <c r="F49" i="1"/>
  <c r="I49" i="1" s="1"/>
  <c r="N49" i="1" s="1"/>
  <c r="E49" i="1"/>
  <c r="L48" i="1"/>
  <c r="K48" i="1"/>
  <c r="J48" i="1"/>
  <c r="M48" i="1" s="1"/>
  <c r="G48" i="1"/>
  <c r="F48" i="1"/>
  <c r="I48" i="1" s="1"/>
  <c r="N48" i="1" s="1"/>
  <c r="E48" i="1"/>
  <c r="J46" i="1"/>
  <c r="M46" i="1" s="1"/>
  <c r="F46" i="1"/>
  <c r="I46" i="1" s="1"/>
  <c r="E46" i="1"/>
  <c r="J45" i="1"/>
  <c r="M45" i="1" s="1"/>
  <c r="F45" i="1"/>
  <c r="I45" i="1" s="1"/>
  <c r="N45" i="1" s="1"/>
  <c r="E45" i="1"/>
  <c r="J44" i="1"/>
  <c r="M44" i="1" s="1"/>
  <c r="F44" i="1"/>
  <c r="I44" i="1" s="1"/>
  <c r="E44" i="1"/>
  <c r="J42" i="1"/>
  <c r="M42" i="1" s="1"/>
  <c r="F42" i="1"/>
  <c r="I42" i="1" s="1"/>
  <c r="N42" i="1" s="1"/>
  <c r="E42" i="1"/>
  <c r="J40" i="1"/>
  <c r="M40" i="1" s="1"/>
  <c r="F40" i="1"/>
  <c r="I40" i="1" s="1"/>
  <c r="E40" i="1"/>
  <c r="J37" i="1"/>
  <c r="M37" i="1" s="1"/>
  <c r="F37" i="1"/>
  <c r="I37" i="1" s="1"/>
  <c r="N37" i="1" s="1"/>
  <c r="E37" i="1"/>
  <c r="L36" i="1"/>
  <c r="K36" i="1"/>
  <c r="J36" i="1"/>
  <c r="M36" i="1" s="1"/>
  <c r="G36" i="1"/>
  <c r="F36" i="1"/>
  <c r="I36" i="1" s="1"/>
  <c r="N36" i="1" s="1"/>
  <c r="E36" i="1"/>
  <c r="L35" i="1"/>
  <c r="K35" i="1"/>
  <c r="J35" i="1"/>
  <c r="M35" i="1" s="1"/>
  <c r="G35" i="1"/>
  <c r="F35" i="1"/>
  <c r="I35" i="1" s="1"/>
  <c r="N35" i="1" s="1"/>
  <c r="E35" i="1"/>
  <c r="J33" i="1"/>
  <c r="M33" i="1" s="1"/>
  <c r="F33" i="1"/>
  <c r="I33" i="1" s="1"/>
  <c r="E33" i="1"/>
  <c r="J30" i="1"/>
  <c r="M30" i="1" s="1"/>
  <c r="F30" i="1"/>
  <c r="I30" i="1" s="1"/>
  <c r="N30" i="1" s="1"/>
  <c r="E30" i="1"/>
  <c r="J29" i="1"/>
  <c r="M29" i="1" s="1"/>
  <c r="F29" i="1"/>
  <c r="I29" i="1" s="1"/>
  <c r="E29" i="1"/>
  <c r="J27" i="1"/>
  <c r="M27" i="1" s="1"/>
  <c r="F27" i="1"/>
  <c r="I27" i="1" s="1"/>
  <c r="N27" i="1" s="1"/>
  <c r="E27" i="1"/>
  <c r="J24" i="1"/>
  <c r="M24" i="1" s="1"/>
  <c r="H24" i="1"/>
  <c r="G24" i="1"/>
  <c r="G13" i="1" s="1"/>
  <c r="F24" i="1"/>
  <c r="E24" i="1"/>
  <c r="M23" i="1"/>
  <c r="N23" i="1" s="1"/>
  <c r="J22" i="1"/>
  <c r="M22" i="1" s="1"/>
  <c r="M236" i="1" s="1"/>
  <c r="F22" i="1"/>
  <c r="I22" i="1" s="1"/>
  <c r="E22" i="1"/>
  <c r="L21" i="1"/>
  <c r="K21" i="1"/>
  <c r="K13" i="1" s="1"/>
  <c r="J21" i="1"/>
  <c r="H21" i="1"/>
  <c r="G21" i="1"/>
  <c r="F21" i="1"/>
  <c r="I21" i="1" s="1"/>
  <c r="E21" i="1"/>
  <c r="J19" i="1"/>
  <c r="M19" i="1" s="1"/>
  <c r="F19" i="1"/>
  <c r="I19" i="1" s="1"/>
  <c r="E19" i="1"/>
  <c r="J18" i="1"/>
  <c r="M18" i="1" s="1"/>
  <c r="F18" i="1"/>
  <c r="I18" i="1" s="1"/>
  <c r="N18" i="1" s="1"/>
  <c r="E18" i="1"/>
  <c r="J17" i="1"/>
  <c r="M17" i="1" s="1"/>
  <c r="F17" i="1"/>
  <c r="I17" i="1" s="1"/>
  <c r="E17" i="1"/>
  <c r="L14" i="1"/>
  <c r="J14" i="1"/>
  <c r="M14" i="1" s="1"/>
  <c r="G14" i="1"/>
  <c r="F14" i="1"/>
  <c r="I14" i="1" s="1"/>
  <c r="N14" i="1" s="1"/>
  <c r="E14" i="1"/>
  <c r="L13" i="1"/>
  <c r="L233" i="1" s="1"/>
  <c r="J13" i="1"/>
  <c r="H13" i="1"/>
  <c r="H233" i="1" s="1"/>
  <c r="F13" i="1"/>
  <c r="E13" i="1"/>
  <c r="I205" i="1" l="1"/>
  <c r="N205" i="1" s="1"/>
  <c r="I224" i="1"/>
  <c r="N224" i="1" s="1"/>
  <c r="N64" i="1"/>
  <c r="N69" i="1"/>
  <c r="K233" i="1"/>
  <c r="N80" i="1"/>
  <c r="N85" i="1"/>
  <c r="N87" i="1"/>
  <c r="N89" i="1"/>
  <c r="N91" i="1"/>
  <c r="N97" i="1"/>
  <c r="N99" i="1"/>
  <c r="N101" i="1"/>
  <c r="N103" i="1"/>
  <c r="I109" i="1"/>
  <c r="N109" i="1" s="1"/>
  <c r="N110" i="1"/>
  <c r="N115" i="1"/>
  <c r="N118" i="1"/>
  <c r="N175" i="1"/>
  <c r="N66" i="1"/>
  <c r="N73" i="1"/>
  <c r="N105" i="1"/>
  <c r="G233" i="1"/>
  <c r="M13" i="1"/>
  <c r="I121" i="1"/>
  <c r="N121" i="1" s="1"/>
  <c r="N228" i="1"/>
  <c r="I13" i="1"/>
  <c r="N13" i="1" s="1"/>
  <c r="M21" i="1"/>
  <c r="N21" i="1" s="1"/>
  <c r="I24" i="1"/>
  <c r="M71" i="1"/>
  <c r="N71" i="1" s="1"/>
  <c r="M72" i="1"/>
  <c r="N72" i="1" s="1"/>
  <c r="I77" i="1"/>
  <c r="N77" i="1" s="1"/>
  <c r="I128" i="1"/>
  <c r="N128" i="1" s="1"/>
  <c r="I159" i="1"/>
  <c r="N159" i="1" s="1"/>
  <c r="I168" i="1"/>
  <c r="N168" i="1" s="1"/>
  <c r="I183" i="1"/>
  <c r="I206" i="1"/>
  <c r="N206" i="1" s="1"/>
  <c r="I220" i="1"/>
  <c r="I227" i="1"/>
  <c r="N227" i="1" s="1"/>
  <c r="I234" i="1"/>
  <c r="N19" i="1"/>
  <c r="I235" i="1"/>
  <c r="N235" i="1" s="1"/>
  <c r="N52" i="1"/>
  <c r="N17" i="1"/>
  <c r="N22" i="1"/>
  <c r="N24" i="1"/>
  <c r="N29" i="1"/>
  <c r="N33" i="1"/>
  <c r="N40" i="1"/>
  <c r="N44" i="1"/>
  <c r="N46" i="1"/>
  <c r="N58" i="1"/>
  <c r="N60" i="1"/>
  <c r="N78" i="1"/>
  <c r="N81" i="1"/>
  <c r="N86" i="1"/>
  <c r="N88" i="1"/>
  <c r="N90" i="1"/>
  <c r="N92" i="1"/>
  <c r="N98" i="1"/>
  <c r="N100" i="1"/>
  <c r="N102" i="1"/>
  <c r="N111" i="1"/>
  <c r="N114" i="1"/>
  <c r="N117" i="1"/>
  <c r="N119" i="1"/>
  <c r="N125" i="1"/>
  <c r="N183" i="1"/>
  <c r="N186" i="1"/>
  <c r="N189" i="1"/>
  <c r="N192" i="1"/>
  <c r="N197" i="1"/>
  <c r="N203" i="1"/>
  <c r="N207" i="1"/>
  <c r="N215" i="1"/>
  <c r="N220" i="1"/>
  <c r="N222" i="1"/>
  <c r="I233" i="1"/>
  <c r="M237" i="1"/>
  <c r="M234" i="1"/>
  <c r="I238" i="1"/>
  <c r="N238" i="1" s="1"/>
  <c r="N112" i="1"/>
  <c r="I237" i="1"/>
  <c r="N237" i="1" s="1"/>
  <c r="N202" i="1"/>
  <c r="I236" i="1"/>
  <c r="N236" i="1" s="1"/>
  <c r="N209" i="1"/>
  <c r="N213" i="1"/>
  <c r="I211" i="1"/>
  <c r="N211" i="1" s="1"/>
  <c r="N225" i="1"/>
  <c r="N231" i="1"/>
  <c r="M233" i="1"/>
  <c r="N234" i="1" l="1"/>
  <c r="N233" i="1"/>
</calcChain>
</file>

<file path=xl/sharedStrings.xml><?xml version="1.0" encoding="utf-8"?>
<sst xmlns="http://schemas.openxmlformats.org/spreadsheetml/2006/main" count="278" uniqueCount="189">
  <si>
    <t xml:space="preserve">Załącznik nr 1 do </t>
  </si>
  <si>
    <t>z dnia 17.09.2012r.</t>
  </si>
  <si>
    <t>w sprawie zmian w budżecie Gminy Zaniemyśl na rok 2012</t>
  </si>
  <si>
    <t xml:space="preserve">Dochody  budżetu  gminy  na  2012 rok </t>
  </si>
  <si>
    <t>w złotych</t>
  </si>
  <si>
    <t>Dział</t>
  </si>
  <si>
    <t>Rozdz.</t>
  </si>
  <si>
    <t>§</t>
  </si>
  <si>
    <t xml:space="preserve">  Źródło dochodów </t>
  </si>
  <si>
    <t>Plan dochodów</t>
  </si>
  <si>
    <t>Dotychczasowa wielkość ogółem</t>
  </si>
  <si>
    <t>z tego:</t>
  </si>
  <si>
    <t>Wielkość ogółem po zmianie</t>
  </si>
  <si>
    <t>Dotychczasowa wielkość dochodów bieżących</t>
  </si>
  <si>
    <t>Zwiększenia dochodów bieżących</t>
  </si>
  <si>
    <t>Zmniejszenia dochodów bieżących</t>
  </si>
  <si>
    <t>Wielkość dochodów bieżących po zmianach</t>
  </si>
  <si>
    <t>Dotychczasowa wielkość dochodów majątkowych</t>
  </si>
  <si>
    <t>Zwiększenia dochodów majątkowych</t>
  </si>
  <si>
    <t>Zmniejszenia dochodów majątkowych</t>
  </si>
  <si>
    <t>Wielkość dochodów majątkowych po zmianach</t>
  </si>
  <si>
    <t>O10</t>
  </si>
  <si>
    <t>ROLNICTWO I ŁOWIECTWO</t>
  </si>
  <si>
    <t>O1010</t>
  </si>
  <si>
    <t>Infrastruktura wodociągowa i sanitarna wsi</t>
  </si>
  <si>
    <t>Dochody z najmu  i  dzierżawy  składników  majątkowych  Skarbu  Państwa,</t>
  </si>
  <si>
    <t xml:space="preserve">jednostek samorządu  terytorialnego lub  innych  jednostek  zaliczanych  do </t>
  </si>
  <si>
    <t>O750</t>
  </si>
  <si>
    <t>sektora  finansów  publicznych  oraz  innych  umów  o  podobnym  charakterze.</t>
  </si>
  <si>
    <t>O960</t>
  </si>
  <si>
    <t>Otrzymane spadki, zapisy i darowizny  w  postaci  pieniężnej</t>
  </si>
  <si>
    <t>Dotacje celowe w ramach programów finansowanych z udziałem środków europejskich oraz środków, o których mowa w art. 5 ust. 1 pkt 3 oraz ust. 3 pkt 5 i 6 ustawy, lub płatności w ramach budżetu środków europejskich</t>
  </si>
  <si>
    <t>.01042</t>
  </si>
  <si>
    <t>Wyłączenia z produkcji rolnej</t>
  </si>
  <si>
    <t xml:space="preserve">Dotacja celowa otrzymana z tytułu pomocy finansowej udzielanej między jednostkami samorzadu terytorialnego na dofinansowanie własnych zadań inwestycyjnych i zakupów inwestycyjnych </t>
  </si>
  <si>
    <t>O1095</t>
  </si>
  <si>
    <t>Pozostała działalność</t>
  </si>
  <si>
    <t>Dotacje  celowe  otrzymane  z  budżetu  państwa  na  realizację  zadań  bieżących</t>
  </si>
  <si>
    <t>z  zakresu  administracji  rządowej  oraz  innych  zadań  zleconych  gminie</t>
  </si>
  <si>
    <t>(związkom  gmin)  ustawami</t>
  </si>
  <si>
    <t>O20</t>
  </si>
  <si>
    <t>LEŚNICTWO</t>
  </si>
  <si>
    <t>O2001</t>
  </si>
  <si>
    <t>Gospodarka leśna</t>
  </si>
  <si>
    <t>GOSPODRKA   MIESZKANIOWA</t>
  </si>
  <si>
    <t xml:space="preserve">Gospodarka  gruntami  i  nieruchomościami </t>
  </si>
  <si>
    <t>O470</t>
  </si>
  <si>
    <t xml:space="preserve">Wpływy z opłat za zarząd, użytkowanie  i  użytkowanie  wieczyste  nieruchomości </t>
  </si>
  <si>
    <t xml:space="preserve">Wpływy z tytułu  przekształcenia  prawa  użytkowania  wieczystego </t>
  </si>
  <si>
    <t>O760</t>
  </si>
  <si>
    <t xml:space="preserve">przysługującego osobom fizycznym w prawo własności </t>
  </si>
  <si>
    <t xml:space="preserve">Wpłaty z tytułu  odpłatnego  nabycia  prawa własności  oraz prawa  użytkowania </t>
  </si>
  <si>
    <t>O770</t>
  </si>
  <si>
    <t xml:space="preserve">wieczystego nieruchomości. </t>
  </si>
  <si>
    <t>O920</t>
  </si>
  <si>
    <t xml:space="preserve">Pozostałe  odsetki </t>
  </si>
  <si>
    <t>.0970</t>
  </si>
  <si>
    <t>Wpływy z różnych dochodów</t>
  </si>
  <si>
    <t xml:space="preserve">ADMINISTRACJA   PUBLICZNA  </t>
  </si>
  <si>
    <t>Urzędy  Wojewódzkie</t>
  </si>
  <si>
    <t>Urzędy Gmin  /miast i miast na prawach powiatu/</t>
  </si>
  <si>
    <t>O690</t>
  </si>
  <si>
    <t>Wpływy z różnych opłat</t>
  </si>
  <si>
    <t>.0870</t>
  </si>
  <si>
    <t>Wpływy ze sprzedaży składników majątkowych</t>
  </si>
  <si>
    <t xml:space="preserve">URZĘDY  NACZELNYCH  ORGANÓW  WŁADZY  PAŃSTWOWEJ, </t>
  </si>
  <si>
    <t>KONTROLI  I  OCHRONY  PRAWA  ORAZ  SĄDOWNICTWA</t>
  </si>
  <si>
    <t>Urzędy  naczelnych  organów  władzy  państwowej  kontroli</t>
  </si>
  <si>
    <t>i  ochrony  prawa</t>
  </si>
  <si>
    <t>BEZPIECZEŃSTWO   PUBLICZNE  I  OCHRONA   PRZECIWPOŻAROWA</t>
  </si>
  <si>
    <t xml:space="preserve">Ochotnicze  Straże  Pożarne </t>
  </si>
  <si>
    <t xml:space="preserve"> DOCHODY  OD  OSÓB  PRAWNYCH, OSÓB  FIZYCZNYCH </t>
  </si>
  <si>
    <t xml:space="preserve">I  OD  INNYCH  JEDNOSTEK  NIEPOSIADAJĄCYCH  OSOBOWOŚCI </t>
  </si>
  <si>
    <t xml:space="preserve">PRAWNEJ  ORAZ  WYDATKI  ZWIĄZANE  Z  ICH  POBOREM </t>
  </si>
  <si>
    <t>Wpływy z podatku dochodowego od  osób fizycznych</t>
  </si>
  <si>
    <t>Podatek od  działalności  gospodarczej  osób fizycznych, opłacany  w  formie</t>
  </si>
  <si>
    <t>O350</t>
  </si>
  <si>
    <t>karty podatkowej</t>
  </si>
  <si>
    <t>O910</t>
  </si>
  <si>
    <t xml:space="preserve">Odsetki  od  nieterminowych  wpłat  z tytułu  podatków  i opłat </t>
  </si>
  <si>
    <t xml:space="preserve"> </t>
  </si>
  <si>
    <t>Wpływy z podatku rolnego, podatku leśnego, podatku  od czynności</t>
  </si>
  <si>
    <t xml:space="preserve">cywilnoprawnych,  podatków  i  opłat  lokalnych  od osób prawnych </t>
  </si>
  <si>
    <t>i innych jednostek organizacyjnych</t>
  </si>
  <si>
    <t>O310</t>
  </si>
  <si>
    <t xml:space="preserve">Podatek od nieruchomośći </t>
  </si>
  <si>
    <t>O320</t>
  </si>
  <si>
    <t>Podatek rolny</t>
  </si>
  <si>
    <t>O330</t>
  </si>
  <si>
    <t>Podatek leśny</t>
  </si>
  <si>
    <t>O340</t>
  </si>
  <si>
    <t xml:space="preserve">Podatek od środków  transportowych </t>
  </si>
  <si>
    <t>O500</t>
  </si>
  <si>
    <t>Podatek od  czynności cywilnoprawnych</t>
  </si>
  <si>
    <t xml:space="preserve">Odsetki  od  nieterminowych  wpłat z tytułu  podatków i opłat </t>
  </si>
  <si>
    <t xml:space="preserve">Rekompensaty utraconych dochodów w podatkach i opłatach lokalnych </t>
  </si>
  <si>
    <t>Wpływy z podatku rolnego, podatku leśnego, podatku  od spadków</t>
  </si>
  <si>
    <t xml:space="preserve">i darowizn, podatku od czynności  cywilnoprawnych oraz </t>
  </si>
  <si>
    <t>podatków  i  opłat  lokalnych  od osób fizycznych</t>
  </si>
  <si>
    <t>O360</t>
  </si>
  <si>
    <t>Podatek od spadków i darowizn</t>
  </si>
  <si>
    <t>O370</t>
  </si>
  <si>
    <t xml:space="preserve">Opłata od posiadania psów </t>
  </si>
  <si>
    <t>O430</t>
  </si>
  <si>
    <t xml:space="preserve">Wpływy z opłaty targowej </t>
  </si>
  <si>
    <t xml:space="preserve">Wpływy  z  innych  opłat  stanowiących  dochody  jednostek  </t>
  </si>
  <si>
    <t xml:space="preserve"> samorządu  terytorialnego  na  podstawie  ustaw </t>
  </si>
  <si>
    <t>O410</t>
  </si>
  <si>
    <t>Wpływy z opłaty skarbowej</t>
  </si>
  <si>
    <t>O460</t>
  </si>
  <si>
    <t>wpływy z opłaty eksploatacyjnej</t>
  </si>
  <si>
    <t>O480</t>
  </si>
  <si>
    <t>Wpływy  z opłat  za  zezwolenia  na  sprzedaż  alkoholu</t>
  </si>
  <si>
    <t xml:space="preserve">Wpływy z innych  lokalnych  opłat  pobieranych  przez  jednostki  samorządu </t>
  </si>
  <si>
    <t>O490</t>
  </si>
  <si>
    <t xml:space="preserve">terytorialnego  na  podstawie  odrębnych  ustaw </t>
  </si>
  <si>
    <t xml:space="preserve">O920 </t>
  </si>
  <si>
    <t xml:space="preserve">Pozostałe odsetki </t>
  </si>
  <si>
    <t>Udziały gmin  w  podatkach  stanowiących  dochód  budżetu państwa</t>
  </si>
  <si>
    <t>OO10</t>
  </si>
  <si>
    <t xml:space="preserve">Podatek dochodowy od osób fizycznych </t>
  </si>
  <si>
    <t>OO20</t>
  </si>
  <si>
    <t xml:space="preserve">Podatek dochodowy od osób prawnych </t>
  </si>
  <si>
    <t>RÓŻNE  ROZLICZENIA</t>
  </si>
  <si>
    <t xml:space="preserve">Część oświatowa  subwencji  ogólnej  dla  jednostek  samorządu  terytorialnego </t>
  </si>
  <si>
    <t xml:space="preserve">Subwencje ogólne z budżetu  państwa </t>
  </si>
  <si>
    <t>Część wyrównawcza  subwencji  ogólnej  dla gmin</t>
  </si>
  <si>
    <t xml:space="preserve">Różne  rozliczenia  finansowe </t>
  </si>
  <si>
    <t>Część równoważąca subwencji ogólnej dla gmin</t>
  </si>
  <si>
    <t>OŚWIATA  I  WYCHOWANIE</t>
  </si>
  <si>
    <t>Szkoły podstawowe</t>
  </si>
  <si>
    <t xml:space="preserve">jednostek samorządu  terytorialnego  lub  innych  jednostek  zaliczanych  do </t>
  </si>
  <si>
    <t>Oddziały przedszkolne</t>
  </si>
  <si>
    <t>O830</t>
  </si>
  <si>
    <t>Wpływy z usług</t>
  </si>
  <si>
    <t>Przedszkola</t>
  </si>
  <si>
    <t>Dowożenie  uczniów  do  szkół</t>
  </si>
  <si>
    <t>Zespół Ekonomiczno-administracyjny Szkół</t>
  </si>
  <si>
    <t xml:space="preserve">Wpływy z różnych opłat </t>
  </si>
  <si>
    <t>Stołówki szkolne i przedszkolne</t>
  </si>
  <si>
    <t xml:space="preserve">Wpływy z usług </t>
  </si>
  <si>
    <t>POMOC  SPOŁECZNA</t>
  </si>
  <si>
    <t xml:space="preserve">Świadczenia rodzinne, świadczenie z funduszu alimentacyjnego oraz składki na </t>
  </si>
  <si>
    <t xml:space="preserve">ubezpieczenia emerytalne i rentowe z  ubezpieczenia  społecznego </t>
  </si>
  <si>
    <t>.0920</t>
  </si>
  <si>
    <t>.0980</t>
  </si>
  <si>
    <t>Wpływy z tytułu zwrotów wypłaconych świadczeń z funduszu alimentacyjnego</t>
  </si>
  <si>
    <t>Dotacje celowe otrzymane z budżetu państwa  na realizację zadań  bieżących</t>
  </si>
  <si>
    <t>z zakresu  administracji  rządowej  oraz  innych  zadań  zleconych  gminie</t>
  </si>
  <si>
    <t>(związkom gmin) ustawami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</si>
  <si>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</si>
  <si>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</si>
  <si>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Dotacje  celowe  otrzymane  z  budżetu  państwa  na  realizację zadań  bieżących </t>
  </si>
  <si>
    <t>(związkom gmin)  ustawami</t>
  </si>
  <si>
    <t xml:space="preserve">Dotacje  celowe  otrzymane  z budżetu  państwa  na  realizację  własnych </t>
  </si>
  <si>
    <t>zadań  bieżących  gmin (związków  gmin)</t>
  </si>
  <si>
    <t xml:space="preserve">Zasiłki  i  pomoc  w  naturze  oraz  składki  na  ubezpieczenia  społeczne </t>
  </si>
  <si>
    <t>Zasiłki stałe</t>
  </si>
  <si>
    <t>Ośrodki  Pomocy  Społecznej</t>
  </si>
  <si>
    <t>zadań  bieżących  gmin  (związków  gmin)</t>
  </si>
  <si>
    <t xml:space="preserve">Usługi  opiekuńcze  i  specjalistyczne  usługi  opiekuńcze </t>
  </si>
  <si>
    <t>POZOSTAŁE ZADANIA W ZAKRESIE POLITYKI SPOŁECZNEJ</t>
  </si>
  <si>
    <t>EDUKUCYJNA  OPIEKA  WYCHOWAWCZA</t>
  </si>
  <si>
    <t>Szkolne  schroniska  młodzieżowe</t>
  </si>
  <si>
    <t>Dotacje celowe otrzymane z powiatu na zadania bieżace realizowane na podstawie</t>
  </si>
  <si>
    <t xml:space="preserve"> porozumień   /umów/  między  jednostkami  samorzadu  teryterialnego</t>
  </si>
  <si>
    <t>Pomoc materialna dla uczniów</t>
  </si>
  <si>
    <t>GOSPODARKA  KOMUNALNA  I  OCHRONA   ŚRODOWISKA</t>
  </si>
  <si>
    <t xml:space="preserve">Utrzymanie  zieleni  w  miastach  i gminach </t>
  </si>
  <si>
    <t xml:space="preserve">Zakłady  Gospodarki  Komunalnej </t>
  </si>
  <si>
    <t xml:space="preserve">Wpływy  do  budżetu  nadwyżki  środków  obrotowych   samorządowego zakładu  budżetowego </t>
  </si>
  <si>
    <t>Wpływy i wydatki związane z gromadzeniem środków z opłat i kar za korzystanie ze środowiska</t>
  </si>
  <si>
    <t>Wpływy z róznych opłat</t>
  </si>
  <si>
    <t>Wpływy i wydatki związane z gromadzeniem środków z opłat  produktowych</t>
  </si>
  <si>
    <t>O400</t>
  </si>
  <si>
    <t xml:space="preserve">Wpływy z opłaty produktowej </t>
  </si>
  <si>
    <t>Dochody ogółem, w tym:</t>
  </si>
  <si>
    <r>
      <t xml:space="preserve">1. </t>
    </r>
    <r>
      <rPr>
        <sz val="11"/>
        <rFont val="Times New Roman"/>
        <family val="1"/>
        <charset val="238"/>
      </rPr>
      <t>dotacje ogółem, w szczególności:</t>
    </r>
  </si>
  <si>
    <t xml:space="preserve"> - dotacje  celowe  na  realizację zadań  z  zakresu  administracji  rządowej i innych                             zadań zleconych odrębnymi ustawami;</t>
  </si>
  <si>
    <t xml:space="preserve"> - dotacje celowe na realizację zadań realizowanych w drodze umów lub porozumień między jednostkami samorządu terytorialnego;</t>
  </si>
  <si>
    <t xml:space="preserve"> - dotacje i środki na finansowanie wydatków na realizację zadań  finansowanych z udziałem środków, o których mowa w art.5 ust.1 pkt 2 i 3 ufp; </t>
  </si>
  <si>
    <r>
      <t>2.</t>
    </r>
    <r>
      <rPr>
        <sz val="11"/>
        <rFont val="Times New Roman"/>
        <family val="1"/>
        <charset val="238"/>
      </rPr>
      <t xml:space="preserve"> dochody z tytułu wydawania zezwoleń  na  sprzedaż  napojów alkoholowych.</t>
    </r>
  </si>
  <si>
    <t>Sporządziła:</t>
  </si>
  <si>
    <t>sporządziła:</t>
  </si>
  <si>
    <t>Skarbnik Gminy</t>
  </si>
  <si>
    <t>mgr Agnieszka Scheffler</t>
  </si>
  <si>
    <t>Przewodnicząca Rady Gminy</t>
  </si>
  <si>
    <t xml:space="preserve">( - ) Alina Frąckowiak </t>
  </si>
  <si>
    <t>uchwały Nr XIX/ 138/2012 Rady Gminy Zaniemyśl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</si>
</sst>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5"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Times New Roman"/>
      <family val="1"/>
      <charset val="238"/>
    </font>
    <font>
      <sz val="9"/>
      <name val="Times New Roman"/>
      <family val="1"/>
      <charset val="238"/>
    </font>
    <font>
      <b/>
      <sz val="10.5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3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7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2" fillId="0" borderId="0" xfId="0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0" fillId="0" borderId="2" xfId="0" applyNumberFormat="1" applyFont="1" applyBorder="1" applyAlignment="1">
      <alignment horizontal="center"/>
    </xf>
    <xf numFmtId="0" fontId="10" fillId="0" borderId="3" xfId="0" applyNumberFormat="1" applyFont="1" applyFill="1" applyBorder="1" applyAlignment="1">
      <alignment horizontal="center"/>
    </xf>
    <xf numFmtId="0" fontId="10" fillId="0" borderId="4" xfId="0" applyNumberFormat="1" applyFont="1" applyBorder="1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7" fillId="3" borderId="6" xfId="0" applyFont="1" applyFill="1" applyBorder="1"/>
    <xf numFmtId="4" fontId="6" fillId="4" borderId="1" xfId="0" applyNumberFormat="1" applyFont="1" applyFill="1" applyBorder="1"/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left"/>
    </xf>
    <xf numFmtId="4" fontId="6" fillId="0" borderId="1" xfId="0" applyNumberFormat="1" applyFont="1" applyBorder="1"/>
    <xf numFmtId="0" fontId="6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4" fontId="6" fillId="0" borderId="11" xfId="0" applyNumberFormat="1" applyFont="1" applyBorder="1"/>
    <xf numFmtId="4" fontId="6" fillId="4" borderId="11" xfId="0" applyNumberFormat="1" applyFont="1" applyFill="1" applyBorder="1"/>
    <xf numFmtId="0" fontId="6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2" xfId="0" applyFont="1" applyBorder="1"/>
    <xf numFmtId="4" fontId="2" fillId="0" borderId="11" xfId="0" applyNumberFormat="1" applyFont="1" applyBorder="1"/>
    <xf numFmtId="0" fontId="2" fillId="5" borderId="14" xfId="0" applyFont="1" applyFill="1" applyBorder="1" applyAlignment="1">
      <alignment horizontal="center"/>
    </xf>
    <xf numFmtId="0" fontId="2" fillId="5" borderId="1" xfId="0" applyFont="1" applyFill="1" applyBorder="1"/>
    <xf numFmtId="0" fontId="2" fillId="0" borderId="8" xfId="0" applyFont="1" applyBorder="1" applyAlignment="1">
      <alignment horizontal="center" vertical="center"/>
    </xf>
    <xf numFmtId="0" fontId="2" fillId="5" borderId="11" xfId="0" applyFont="1" applyFill="1" applyBorder="1" applyAlignment="1">
      <alignment horizontal="center"/>
    </xf>
    <xf numFmtId="0" fontId="2" fillId="0" borderId="15" xfId="0" applyFont="1" applyBorder="1" applyAlignment="1">
      <alignment horizontal="left" wrapText="1"/>
    </xf>
    <xf numFmtId="0" fontId="2" fillId="0" borderId="12" xfId="0" applyFont="1" applyBorder="1" applyAlignment="1">
      <alignment horizontal="center" vertical="center"/>
    </xf>
    <xf numFmtId="0" fontId="2" fillId="5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left" wrapText="1"/>
    </xf>
    <xf numFmtId="4" fontId="2" fillId="0" borderId="12" xfId="0" applyNumberFormat="1" applyFont="1" applyBorder="1"/>
    <xf numFmtId="4" fontId="6" fillId="0" borderId="12" xfId="0" applyNumberFormat="1" applyFont="1" applyBorder="1"/>
    <xf numFmtId="4" fontId="6" fillId="4" borderId="12" xfId="0" applyNumberFormat="1" applyFont="1" applyFill="1" applyBorder="1"/>
    <xf numFmtId="0" fontId="6" fillId="0" borderId="7" xfId="0" applyFont="1" applyBorder="1" applyAlignment="1">
      <alignment horizontal="left" vertical="center"/>
    </xf>
    <xf numFmtId="4" fontId="6" fillId="6" borderId="12" xfId="0" applyNumberFormat="1" applyFont="1" applyFill="1" applyBorder="1"/>
    <xf numFmtId="0" fontId="2" fillId="0" borderId="10" xfId="0" applyFont="1" applyBorder="1" applyAlignment="1">
      <alignment horizontal="center" vertical="center"/>
    </xf>
    <xf numFmtId="0" fontId="2" fillId="5" borderId="10" xfId="0" applyFont="1" applyFill="1" applyBorder="1" applyAlignment="1">
      <alignment horizontal="center"/>
    </xf>
    <xf numFmtId="0" fontId="2" fillId="0" borderId="10" xfId="0" applyFont="1" applyBorder="1" applyAlignment="1">
      <alignment horizontal="left" wrapText="1"/>
    </xf>
    <xf numFmtId="0" fontId="2" fillId="0" borderId="16" xfId="0" applyFont="1" applyBorder="1" applyAlignment="1">
      <alignment horizontal="center" vertical="center"/>
    </xf>
    <xf numFmtId="0" fontId="2" fillId="5" borderId="16" xfId="0" applyFont="1" applyFill="1" applyBorder="1" applyAlignment="1">
      <alignment horizontal="center"/>
    </xf>
    <xf numFmtId="0" fontId="2" fillId="0" borderId="16" xfId="0" applyFont="1" applyBorder="1" applyAlignment="1">
      <alignment horizontal="left" wrapText="1"/>
    </xf>
    <xf numFmtId="0" fontId="2" fillId="0" borderId="17" xfId="0" applyFont="1" applyBorder="1" applyAlignment="1">
      <alignment horizontal="center"/>
    </xf>
    <xf numFmtId="0" fontId="6" fillId="0" borderId="17" xfId="0" quotePrefix="1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7" xfId="0" applyFont="1" applyBorder="1"/>
    <xf numFmtId="0" fontId="2" fillId="0" borderId="2" xfId="0" applyFont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0" borderId="2" xfId="0" applyFont="1" applyBorder="1"/>
    <xf numFmtId="4" fontId="2" fillId="0" borderId="2" xfId="0" applyNumberFormat="1" applyFont="1" applyBorder="1"/>
    <xf numFmtId="4" fontId="6" fillId="4" borderId="2" xfId="0" applyNumberFormat="1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4" fontId="2" fillId="0" borderId="1" xfId="0" applyNumberFormat="1" applyFont="1" applyBorder="1"/>
    <xf numFmtId="0" fontId="8" fillId="6" borderId="18" xfId="0" applyFont="1" applyFill="1" applyBorder="1" applyAlignment="1">
      <alignment horizontal="center"/>
    </xf>
    <xf numFmtId="0" fontId="7" fillId="6" borderId="18" xfId="0" applyFont="1" applyFill="1" applyBorder="1" applyAlignment="1">
      <alignment horizontal="center"/>
    </xf>
    <xf numFmtId="0" fontId="6" fillId="6" borderId="19" xfId="0" applyFont="1" applyFill="1" applyBorder="1" applyAlignment="1">
      <alignment horizontal="center"/>
    </xf>
    <xf numFmtId="0" fontId="8" fillId="6" borderId="18" xfId="0" applyFont="1" applyFill="1" applyBorder="1"/>
    <xf numFmtId="4" fontId="2" fillId="2" borderId="15" xfId="0" applyNumberFormat="1" applyFont="1" applyFill="1" applyBorder="1"/>
    <xf numFmtId="0" fontId="2" fillId="0" borderId="20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0" xfId="0" applyFont="1" applyBorder="1"/>
    <xf numFmtId="0" fontId="6" fillId="0" borderId="0" xfId="0" applyFont="1" applyFill="1"/>
    <xf numFmtId="0" fontId="2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4" fontId="6" fillId="0" borderId="10" xfId="0" applyNumberFormat="1" applyFont="1" applyBorder="1"/>
    <xf numFmtId="0" fontId="8" fillId="6" borderId="5" xfId="0" applyFont="1" applyFill="1" applyBorder="1" applyAlignment="1">
      <alignment horizontal="center"/>
    </xf>
    <xf numFmtId="0" fontId="7" fillId="6" borderId="5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5" xfId="0" applyFont="1" applyFill="1" applyBorder="1"/>
    <xf numFmtId="4" fontId="6" fillId="2" borderId="2" xfId="0" applyNumberFormat="1" applyFont="1" applyFill="1" applyBorder="1"/>
    <xf numFmtId="4" fontId="2" fillId="2" borderId="2" xfId="0" applyNumberFormat="1" applyFont="1" applyFill="1" applyBorder="1"/>
    <xf numFmtId="4" fontId="6" fillId="0" borderId="2" xfId="0" applyNumberFormat="1" applyFont="1" applyBorder="1"/>
    <xf numFmtId="0" fontId="7" fillId="7" borderId="12" xfId="0" applyFont="1" applyFill="1" applyBorder="1" applyAlignment="1">
      <alignment horizontal="center"/>
    </xf>
    <xf numFmtId="0" fontId="6" fillId="7" borderId="13" xfId="0" applyFont="1" applyFill="1" applyBorder="1" applyAlignment="1">
      <alignment horizontal="center"/>
    </xf>
    <xf numFmtId="4" fontId="6" fillId="8" borderId="1" xfId="0" applyNumberFormat="1" applyFont="1" applyFill="1" applyBorder="1"/>
    <xf numFmtId="4" fontId="6" fillId="9" borderId="1" xfId="0" applyNumberFormat="1" applyFont="1" applyFill="1" applyBorder="1"/>
    <xf numFmtId="0" fontId="3" fillId="7" borderId="12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4" fontId="2" fillId="9" borderId="1" xfId="0" applyNumberFormat="1" applyFont="1" applyFill="1" applyBorder="1"/>
    <xf numFmtId="0" fontId="2" fillId="7" borderId="12" xfId="0" applyFont="1" applyFill="1" applyBorder="1"/>
    <xf numFmtId="0" fontId="3" fillId="0" borderId="0" xfId="0" applyFont="1"/>
    <xf numFmtId="0" fontId="2" fillId="0" borderId="1" xfId="0" applyFont="1" applyBorder="1" applyAlignment="1">
      <alignment horizontal="left"/>
    </xf>
    <xf numFmtId="4" fontId="6" fillId="2" borderId="1" xfId="0" applyNumberFormat="1" applyFont="1" applyFill="1" applyBorder="1"/>
    <xf numFmtId="0" fontId="7" fillId="0" borderId="23" xfId="0" applyFont="1" applyBorder="1" applyAlignment="1">
      <alignment horizontal="center"/>
    </xf>
    <xf numFmtId="0" fontId="7" fillId="0" borderId="7" xfId="0" applyFont="1" applyBorder="1"/>
    <xf numFmtId="4" fontId="7" fillId="0" borderId="0" xfId="0" applyNumberFormat="1" applyFont="1" applyFill="1" applyBorder="1"/>
    <xf numFmtId="0" fontId="2" fillId="0" borderId="0" xfId="0" applyFont="1" applyFill="1" applyBorder="1"/>
    <xf numFmtId="0" fontId="2" fillId="0" borderId="0" xfId="0" applyFont="1" applyBorder="1"/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3" fillId="0" borderId="12" xfId="0" applyFont="1" applyBorder="1"/>
    <xf numFmtId="0" fontId="7" fillId="0" borderId="17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17" xfId="0" applyFont="1" applyBorder="1"/>
    <xf numFmtId="0" fontId="2" fillId="7" borderId="9" xfId="0" applyFont="1" applyFill="1" applyBorder="1" applyAlignment="1">
      <alignment horizontal="center"/>
    </xf>
    <xf numFmtId="4" fontId="6" fillId="0" borderId="1" xfId="0" applyNumberFormat="1" applyFont="1" applyFill="1" applyBorder="1"/>
    <xf numFmtId="0" fontId="2" fillId="0" borderId="14" xfId="0" applyFont="1" applyBorder="1" applyAlignment="1">
      <alignment horizontal="center"/>
    </xf>
    <xf numFmtId="4" fontId="2" fillId="0" borderId="1" xfId="0" applyNumberFormat="1" applyFont="1" applyFill="1" applyBorder="1"/>
    <xf numFmtId="0" fontId="11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wrapText="1"/>
    </xf>
    <xf numFmtId="0" fontId="11" fillId="0" borderId="12" xfId="0" applyFont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11" fillId="6" borderId="13" xfId="0" applyFont="1" applyFill="1" applyBorder="1" applyAlignment="1">
      <alignment horizontal="center"/>
    </xf>
    <xf numFmtId="0" fontId="7" fillId="6" borderId="12" xfId="0" applyFont="1" applyFill="1" applyBorder="1"/>
    <xf numFmtId="4" fontId="2" fillId="2" borderId="1" xfId="0" applyNumberFormat="1" applyFont="1" applyFill="1" applyBorder="1"/>
    <xf numFmtId="0" fontId="11" fillId="6" borderId="5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11" fillId="6" borderId="22" xfId="0" applyFont="1" applyFill="1" applyBorder="1" applyAlignment="1">
      <alignment horizontal="center"/>
    </xf>
    <xf numFmtId="0" fontId="7" fillId="6" borderId="5" xfId="0" applyFont="1" applyFill="1" applyBorder="1"/>
    <xf numFmtId="0" fontId="11" fillId="0" borderId="20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7" fillId="7" borderId="25" xfId="0" applyFont="1" applyFill="1" applyBorder="1" applyAlignment="1">
      <alignment horizontal="center"/>
    </xf>
    <xf numFmtId="0" fontId="7" fillId="7" borderId="26" xfId="0" applyFont="1" applyFill="1" applyBorder="1" applyAlignment="1">
      <alignment horizontal="center"/>
    </xf>
    <xf numFmtId="0" fontId="7" fillId="7" borderId="25" xfId="0" applyFont="1" applyFill="1" applyBorder="1"/>
    <xf numFmtId="0" fontId="11" fillId="0" borderId="10" xfId="0" applyFont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6" fillId="4" borderId="1" xfId="0" applyFont="1" applyFill="1" applyBorder="1"/>
    <xf numFmtId="0" fontId="6" fillId="4" borderId="1" xfId="0" applyFont="1" applyFill="1" applyBorder="1" applyAlignment="1">
      <alignment horizontal="center"/>
    </xf>
    <xf numFmtId="4" fontId="2" fillId="4" borderId="1" xfId="0" applyNumberFormat="1" applyFont="1" applyFill="1" applyBorder="1"/>
    <xf numFmtId="0" fontId="3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7" fillId="6" borderId="12" xfId="0" applyFont="1" applyFill="1" applyBorder="1" applyAlignment="1">
      <alignment horizontal="center"/>
    </xf>
    <xf numFmtId="0" fontId="8" fillId="6" borderId="13" xfId="0" applyFont="1" applyFill="1" applyBorder="1" applyAlignment="1">
      <alignment horizontal="center"/>
    </xf>
    <xf numFmtId="0" fontId="11" fillId="6" borderId="12" xfId="0" applyFont="1" applyFill="1" applyBorder="1" applyAlignment="1">
      <alignment horizontal="center"/>
    </xf>
    <xf numFmtId="0" fontId="8" fillId="6" borderId="27" xfId="0" applyFont="1" applyFill="1" applyBorder="1" applyAlignment="1">
      <alignment horizontal="center"/>
    </xf>
    <xf numFmtId="0" fontId="7" fillId="6" borderId="16" xfId="0" applyFont="1" applyFill="1" applyBorder="1"/>
    <xf numFmtId="0" fontId="7" fillId="0" borderId="12" xfId="0" applyFont="1" applyBorder="1"/>
    <xf numFmtId="0" fontId="11" fillId="0" borderId="17" xfId="0" applyFont="1" applyBorder="1" applyAlignment="1">
      <alignment horizontal="center"/>
    </xf>
    <xf numFmtId="0" fontId="7" fillId="7" borderId="17" xfId="0" applyFont="1" applyFill="1" applyBorder="1" applyAlignment="1">
      <alignment horizontal="center"/>
    </xf>
    <xf numFmtId="0" fontId="7" fillId="7" borderId="24" xfId="0" applyFont="1" applyFill="1" applyBorder="1" applyAlignment="1">
      <alignment horizontal="center"/>
    </xf>
    <xf numFmtId="0" fontId="7" fillId="7" borderId="17" xfId="0" applyFont="1" applyFill="1" applyBorder="1"/>
    <xf numFmtId="0" fontId="7" fillId="0" borderId="10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4" fontId="2" fillId="8" borderId="1" xfId="0" applyNumberFormat="1" applyFont="1" applyFill="1" applyBorder="1"/>
    <xf numFmtId="0" fontId="2" fillId="0" borderId="27" xfId="0" applyFont="1" applyBorder="1" applyAlignment="1">
      <alignment horizontal="center"/>
    </xf>
    <xf numFmtId="0" fontId="2" fillId="0" borderId="16" xfId="0" applyFont="1" applyBorder="1"/>
    <xf numFmtId="0" fontId="7" fillId="0" borderId="16" xfId="0" applyFont="1" applyBorder="1"/>
    <xf numFmtId="0" fontId="11" fillId="0" borderId="8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4" fontId="6" fillId="3" borderId="1" xfId="0" applyNumberFormat="1" applyFont="1" applyFill="1" applyBorder="1"/>
    <xf numFmtId="4" fontId="2" fillId="3" borderId="1" xfId="0" applyNumberFormat="1" applyFont="1" applyFill="1" applyBorder="1"/>
    <xf numFmtId="0" fontId="11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6" fillId="0" borderId="20" xfId="0" applyFont="1" applyBorder="1"/>
    <xf numFmtId="0" fontId="13" fillId="0" borderId="9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8" xfId="0" applyFont="1" applyBorder="1"/>
    <xf numFmtId="0" fontId="12" fillId="0" borderId="12" xfId="0" applyFont="1" applyBorder="1" applyAlignment="1">
      <alignment horizontal="center"/>
    </xf>
    <xf numFmtId="0" fontId="7" fillId="0" borderId="17" xfId="0" quotePrefix="1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0" fontId="14" fillId="0" borderId="12" xfId="0" quotePrefix="1" applyFont="1" applyBorder="1" applyAlignment="1">
      <alignment horizontal="left"/>
    </xf>
    <xf numFmtId="0" fontId="14" fillId="0" borderId="17" xfId="0" quotePrefix="1" applyFont="1" applyBorder="1" applyAlignment="1">
      <alignment horizontal="left"/>
    </xf>
    <xf numFmtId="0" fontId="7" fillId="0" borderId="8" xfId="0" applyFont="1" applyBorder="1" applyAlignment="1">
      <alignment horizontal="center"/>
    </xf>
    <xf numFmtId="4" fontId="2" fillId="10" borderId="1" xfId="0" applyNumberFormat="1" applyFont="1" applyFill="1" applyBorder="1"/>
    <xf numFmtId="0" fontId="7" fillId="0" borderId="17" xfId="0" quotePrefix="1" applyFont="1" applyBorder="1" applyAlignment="1">
      <alignment horizontal="left" wrapText="1"/>
    </xf>
    <xf numFmtId="4" fontId="6" fillId="10" borderId="1" xfId="0" applyNumberFormat="1" applyFont="1" applyFill="1" applyBorder="1"/>
    <xf numFmtId="0" fontId="2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29" xfId="0" applyFont="1" applyBorder="1"/>
    <xf numFmtId="0" fontId="2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0" borderId="12" xfId="0" quotePrefix="1" applyFont="1" applyBorder="1" applyAlignment="1">
      <alignment horizontal="left" wrapText="1"/>
    </xf>
    <xf numFmtId="0" fontId="7" fillId="0" borderId="16" xfId="0" applyFont="1" applyBorder="1" applyAlignment="1">
      <alignment horizontal="center"/>
    </xf>
    <xf numFmtId="0" fontId="6" fillId="0" borderId="29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/>
    </xf>
    <xf numFmtId="0" fontId="2" fillId="0" borderId="17" xfId="0" applyFont="1" applyBorder="1"/>
    <xf numFmtId="0" fontId="6" fillId="0" borderId="31" xfId="0" applyFont="1" applyBorder="1"/>
    <xf numFmtId="0" fontId="6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/>
    <xf numFmtId="4" fontId="7" fillId="8" borderId="1" xfId="0" applyNumberFormat="1" applyFont="1" applyFill="1" applyBorder="1"/>
    <xf numFmtId="0" fontId="8" fillId="9" borderId="8" xfId="0" applyFont="1" applyFill="1" applyBorder="1" applyAlignment="1">
      <alignment horizontal="center"/>
    </xf>
    <xf numFmtId="0" fontId="7" fillId="9" borderId="8" xfId="0" applyFont="1" applyFill="1" applyBorder="1" applyAlignment="1">
      <alignment horizontal="center"/>
    </xf>
    <xf numFmtId="0" fontId="8" fillId="9" borderId="28" xfId="0" applyFont="1" applyFill="1" applyBorder="1" applyAlignment="1">
      <alignment horizontal="center"/>
    </xf>
    <xf numFmtId="0" fontId="6" fillId="0" borderId="11" xfId="0" applyFont="1" applyBorder="1"/>
    <xf numFmtId="0" fontId="8" fillId="9" borderId="12" xfId="0" applyFont="1" applyFill="1" applyBorder="1" applyAlignment="1">
      <alignment horizontal="center"/>
    </xf>
    <xf numFmtId="0" fontId="7" fillId="9" borderId="12" xfId="0" applyFont="1" applyFill="1" applyBorder="1" applyAlignment="1">
      <alignment horizontal="center"/>
    </xf>
    <xf numFmtId="0" fontId="8" fillId="9" borderId="12" xfId="0" applyFont="1" applyFill="1" applyBorder="1"/>
    <xf numFmtId="0" fontId="7" fillId="7" borderId="23" xfId="0" applyFont="1" applyFill="1" applyBorder="1" applyAlignment="1">
      <alignment horizontal="center"/>
    </xf>
    <xf numFmtId="0" fontId="7" fillId="7" borderId="7" xfId="0" applyFont="1" applyFill="1" applyBorder="1"/>
    <xf numFmtId="0" fontId="2" fillId="7" borderId="12" xfId="0" quotePrefix="1" applyFont="1" applyFill="1" applyBorder="1" applyAlignment="1">
      <alignment horizontal="left"/>
    </xf>
    <xf numFmtId="0" fontId="2" fillId="7" borderId="24" xfId="0" applyFont="1" applyFill="1" applyBorder="1" applyAlignment="1">
      <alignment horizontal="center"/>
    </xf>
    <xf numFmtId="0" fontId="7" fillId="7" borderId="17" xfId="0" quotePrefix="1" applyFont="1" applyFill="1" applyBorder="1" applyAlignment="1">
      <alignment horizontal="left" wrapText="1"/>
    </xf>
    <xf numFmtId="0" fontId="2" fillId="7" borderId="10" xfId="0" applyFont="1" applyFill="1" applyBorder="1"/>
    <xf numFmtId="0" fontId="3" fillId="7" borderId="25" xfId="0" applyFont="1" applyFill="1" applyBorder="1" applyAlignment="1">
      <alignment horizontal="center"/>
    </xf>
    <xf numFmtId="1" fontId="3" fillId="7" borderId="32" xfId="0" applyNumberFormat="1" applyFont="1" applyFill="1" applyBorder="1" applyAlignment="1">
      <alignment horizontal="center"/>
    </xf>
    <xf numFmtId="0" fontId="7" fillId="7" borderId="33" xfId="0" applyFont="1" applyFill="1" applyBorder="1"/>
    <xf numFmtId="0" fontId="7" fillId="0" borderId="34" xfId="0" applyFont="1" applyBorder="1" applyAlignment="1">
      <alignment wrapText="1"/>
    </xf>
    <xf numFmtId="0" fontId="3" fillId="0" borderId="35" xfId="0" quotePrefix="1" applyFont="1" applyBorder="1" applyAlignment="1">
      <alignment horizontal="left" wrapText="1"/>
    </xf>
    <xf numFmtId="0" fontId="3" fillId="0" borderId="36" xfId="0" quotePrefix="1" applyFont="1" applyBorder="1" applyAlignment="1">
      <alignment horizontal="left" wrapText="1"/>
    </xf>
    <xf numFmtId="0" fontId="7" fillId="0" borderId="12" xfId="0" applyFont="1" applyBorder="1" applyAlignment="1">
      <alignment wrapText="1"/>
    </xf>
    <xf numFmtId="0" fontId="1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9" borderId="0" xfId="0" applyFont="1" applyFill="1" applyBorder="1"/>
    <xf numFmtId="0" fontId="7" fillId="0" borderId="0" xfId="0" applyFont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7" fillId="10" borderId="0" xfId="0" applyFont="1" applyFill="1" applyBorder="1"/>
    <xf numFmtId="0" fontId="2" fillId="9" borderId="0" xfId="0" applyFont="1" applyFill="1" applyBorder="1" applyAlignment="1">
      <alignment horizontal="left"/>
    </xf>
    <xf numFmtId="44" fontId="2" fillId="0" borderId="0" xfId="1" applyFont="1" applyFill="1" applyBorder="1" applyAlignment="1" applyProtection="1"/>
    <xf numFmtId="9" fontId="2" fillId="0" borderId="0" xfId="0" applyNumberFormat="1" applyFont="1"/>
    <xf numFmtId="0" fontId="7" fillId="9" borderId="0" xfId="0" applyFont="1" applyFill="1" applyBorder="1"/>
    <xf numFmtId="0" fontId="6" fillId="0" borderId="0" xfId="0" applyFont="1" applyBorder="1" applyAlignment="1">
      <alignment horizontal="center"/>
    </xf>
    <xf numFmtId="0" fontId="6" fillId="9" borderId="0" xfId="0" applyFont="1" applyFill="1" applyBorder="1"/>
    <xf numFmtId="0" fontId="11" fillId="9" borderId="0" xfId="0" applyFont="1" applyFill="1" applyBorder="1" applyAlignment="1">
      <alignment horizontal="center"/>
    </xf>
    <xf numFmtId="0" fontId="7" fillId="9" borderId="0" xfId="0" applyFont="1" applyFill="1" applyBorder="1" applyAlignment="1">
      <alignment horizontal="center"/>
    </xf>
    <xf numFmtId="0" fontId="2" fillId="9" borderId="0" xfId="0" applyFont="1" applyFill="1" applyBorder="1" applyAlignment="1">
      <alignment horizontal="center"/>
    </xf>
    <xf numFmtId="0" fontId="6" fillId="9" borderId="0" xfId="0" applyFont="1" applyFill="1" applyBorder="1" applyAlignment="1">
      <alignment horizontal="center"/>
    </xf>
    <xf numFmtId="0" fontId="2" fillId="9" borderId="0" xfId="0" quotePrefix="1" applyFont="1" applyFill="1" applyBorder="1" applyAlignment="1">
      <alignment horizontal="left" wrapText="1"/>
    </xf>
    <xf numFmtId="0" fontId="8" fillId="8" borderId="0" xfId="0" applyFont="1" applyFill="1" applyBorder="1" applyAlignment="1">
      <alignment horizontal="center"/>
    </xf>
    <xf numFmtId="0" fontId="7" fillId="8" borderId="0" xfId="0" applyFont="1" applyFill="1" applyBorder="1" applyAlignment="1">
      <alignment horizontal="center"/>
    </xf>
    <xf numFmtId="0" fontId="7" fillId="8" borderId="0" xfId="0" applyFont="1" applyFill="1" applyBorder="1"/>
    <xf numFmtId="0" fontId="3" fillId="9" borderId="0" xfId="0" applyFont="1" applyFill="1" applyBorder="1" applyAlignment="1">
      <alignment horizontal="center"/>
    </xf>
    <xf numFmtId="0" fontId="2" fillId="10" borderId="0" xfId="0" applyFont="1" applyFill="1" applyBorder="1"/>
    <xf numFmtId="0" fontId="2" fillId="9" borderId="0" xfId="0" quotePrefix="1" applyFont="1" applyFill="1" applyBorder="1" applyAlignment="1">
      <alignment horizontal="left"/>
    </xf>
    <xf numFmtId="0" fontId="8" fillId="8" borderId="0" xfId="0" applyFont="1" applyFill="1" applyBorder="1"/>
    <xf numFmtId="0" fontId="7" fillId="10" borderId="0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0" fontId="2" fillId="10" borderId="0" xfId="0" applyFont="1" applyFill="1" applyBorder="1" applyAlignment="1">
      <alignment horizontal="left"/>
    </xf>
    <xf numFmtId="0" fontId="2" fillId="10" borderId="0" xfId="0" quotePrefix="1" applyFont="1" applyFill="1" applyBorder="1" applyAlignment="1">
      <alignment horizontal="left" wrapText="1"/>
    </xf>
    <xf numFmtId="0" fontId="7" fillId="10" borderId="0" xfId="0" applyFont="1" applyFill="1" applyBorder="1" applyAlignment="1">
      <alignment horizontal="justify" wrapText="1"/>
    </xf>
    <xf numFmtId="0" fontId="8" fillId="0" borderId="0" xfId="0" applyFont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10" borderId="0" xfId="0" applyFont="1" applyFill="1" applyBorder="1"/>
    <xf numFmtId="0" fontId="2" fillId="9" borderId="0" xfId="0" applyFont="1" applyFill="1" applyBorder="1" applyAlignment="1">
      <alignment horizontal="left" wrapText="1"/>
    </xf>
    <xf numFmtId="0" fontId="7" fillId="4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1" fontId="3" fillId="5" borderId="0" xfId="0" applyNumberFormat="1" applyFont="1" applyFill="1" applyBorder="1" applyAlignment="1">
      <alignment horizontal="center"/>
    </xf>
    <xf numFmtId="0" fontId="7" fillId="9" borderId="0" xfId="0" applyFont="1" applyFill="1" applyBorder="1" applyAlignment="1">
      <alignment wrapText="1"/>
    </xf>
    <xf numFmtId="0" fontId="3" fillId="9" borderId="0" xfId="0" applyFont="1" applyFill="1" applyBorder="1" applyAlignment="1">
      <alignment wrapText="1"/>
    </xf>
    <xf numFmtId="9" fontId="2" fillId="9" borderId="0" xfId="0" applyNumberFormat="1" applyFont="1" applyFill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9" borderId="0" xfId="0" applyFont="1" applyFill="1" applyBorder="1"/>
    <xf numFmtId="0" fontId="8" fillId="0" borderId="0" xfId="0" applyFont="1" applyFill="1"/>
    <xf numFmtId="0" fontId="8" fillId="0" borderId="0" xfId="0" applyFont="1"/>
    <xf numFmtId="0" fontId="8" fillId="9" borderId="0" xfId="0" applyFont="1" applyFill="1" applyBorder="1" applyAlignment="1">
      <alignment horizontal="left"/>
    </xf>
    <xf numFmtId="0" fontId="8" fillId="0" borderId="0" xfId="0" applyFont="1" applyBorder="1" applyAlignment="1">
      <alignment horizontal="left"/>
    </xf>
    <xf numFmtId="0" fontId="8" fillId="5" borderId="0" xfId="0" applyFont="1" applyFill="1" applyBorder="1" applyAlignment="1">
      <alignment horizontal="left"/>
    </xf>
    <xf numFmtId="0" fontId="8" fillId="10" borderId="0" xfId="0" applyFont="1" applyFill="1" applyBorder="1" applyAlignment="1">
      <alignment horizontal="left"/>
    </xf>
    <xf numFmtId="0" fontId="8" fillId="0" borderId="0" xfId="0" applyFont="1" applyAlignment="1">
      <alignment horizontal="left"/>
    </xf>
  </cellXfs>
  <cellStyles count="2">
    <cellStyle name="Normalny" xfId="0" builtinId="0"/>
    <cellStyle name="Walutowy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hody%2017.09.2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.09.2012"/>
      <sheetName val="24.08.2012r."/>
      <sheetName val="04.07.2012"/>
      <sheetName val="03.07.2012"/>
      <sheetName val="28.05.2012r."/>
      <sheetName val="08.05.2012"/>
      <sheetName val="20.04.2012"/>
      <sheetName val="Arkusz1"/>
      <sheetName val="17.02.2012r."/>
    </sheetNames>
    <sheetDataSet>
      <sheetData sheetId="0"/>
      <sheetData sheetId="1">
        <row r="13">
          <cell r="I13">
            <v>453233</v>
          </cell>
          <cell r="M13">
            <v>1085570</v>
          </cell>
          <cell r="N13">
            <v>1538803</v>
          </cell>
        </row>
        <row r="14">
          <cell r="I14">
            <v>244800</v>
          </cell>
          <cell r="M14">
            <v>885570</v>
          </cell>
          <cell r="N14">
            <v>1130370</v>
          </cell>
        </row>
        <row r="17">
          <cell r="I17">
            <v>4800</v>
          </cell>
          <cell r="M17">
            <v>0</v>
          </cell>
          <cell r="N17">
            <v>4800</v>
          </cell>
        </row>
        <row r="18">
          <cell r="I18">
            <v>240000</v>
          </cell>
          <cell r="M18">
            <v>0</v>
          </cell>
          <cell r="N18">
            <v>240000</v>
          </cell>
        </row>
        <row r="19">
          <cell r="I19">
            <v>0</v>
          </cell>
          <cell r="M19">
            <v>885570</v>
          </cell>
          <cell r="N19">
            <v>885570</v>
          </cell>
        </row>
        <row r="21">
          <cell r="I21">
            <v>0</v>
          </cell>
          <cell r="M21">
            <v>200000</v>
          </cell>
          <cell r="N21">
            <v>200000</v>
          </cell>
        </row>
        <row r="22">
          <cell r="I22">
            <v>0</v>
          </cell>
          <cell r="M22">
            <v>200000</v>
          </cell>
          <cell r="N22">
            <v>200000</v>
          </cell>
        </row>
        <row r="24">
          <cell r="I24">
            <v>208433</v>
          </cell>
          <cell r="M24">
            <v>0</v>
          </cell>
          <cell r="N24">
            <v>208433</v>
          </cell>
        </row>
        <row r="27">
          <cell r="I27">
            <v>208433</v>
          </cell>
          <cell r="M27">
            <v>0</v>
          </cell>
          <cell r="N27">
            <v>208433</v>
          </cell>
        </row>
        <row r="29">
          <cell r="I29">
            <v>2000</v>
          </cell>
          <cell r="M29">
            <v>0</v>
          </cell>
          <cell r="N29">
            <v>2000</v>
          </cell>
        </row>
        <row r="30">
          <cell r="I30">
            <v>2000</v>
          </cell>
          <cell r="M30">
            <v>0</v>
          </cell>
          <cell r="N30">
            <v>2000</v>
          </cell>
        </row>
        <row r="33">
          <cell r="I33">
            <v>2000</v>
          </cell>
          <cell r="M33">
            <v>0</v>
          </cell>
          <cell r="N33">
            <v>2000</v>
          </cell>
        </row>
        <row r="35">
          <cell r="I35">
            <v>106191.45999999999</v>
          </cell>
          <cell r="M35">
            <v>310454.57</v>
          </cell>
          <cell r="N35">
            <v>416646.03</v>
          </cell>
        </row>
        <row r="36">
          <cell r="I36">
            <v>106191.45999999999</v>
          </cell>
          <cell r="M36">
            <v>310454.57</v>
          </cell>
          <cell r="N36">
            <v>416646.03</v>
          </cell>
        </row>
        <row r="37">
          <cell r="I37">
            <v>47370</v>
          </cell>
          <cell r="M37">
            <v>0</v>
          </cell>
          <cell r="N37">
            <v>47370</v>
          </cell>
        </row>
        <row r="40">
          <cell r="I40">
            <v>57571.46</v>
          </cell>
          <cell r="M40">
            <v>0</v>
          </cell>
          <cell r="N40">
            <v>57571.46</v>
          </cell>
        </row>
        <row r="42">
          <cell r="I42">
            <v>0</v>
          </cell>
          <cell r="M42">
            <v>10454.570000000002</v>
          </cell>
          <cell r="N42">
            <v>10454.570000000002</v>
          </cell>
        </row>
        <row r="44">
          <cell r="I44">
            <v>0</v>
          </cell>
          <cell r="M44">
            <v>300000</v>
          </cell>
          <cell r="N44">
            <v>300000</v>
          </cell>
        </row>
        <row r="45">
          <cell r="I45">
            <v>1000</v>
          </cell>
          <cell r="M45">
            <v>0</v>
          </cell>
          <cell r="N45">
            <v>1000</v>
          </cell>
        </row>
        <row r="46">
          <cell r="I46">
            <v>250</v>
          </cell>
          <cell r="M46">
            <v>0</v>
          </cell>
          <cell r="N46">
            <v>250</v>
          </cell>
        </row>
        <row r="48">
          <cell r="I48">
            <v>76754.720000000001</v>
          </cell>
          <cell r="M48">
            <v>44799.12</v>
          </cell>
          <cell r="N48">
            <v>121553.84</v>
          </cell>
        </row>
        <row r="49">
          <cell r="I49">
            <v>54800</v>
          </cell>
          <cell r="M49">
            <v>0</v>
          </cell>
          <cell r="N49">
            <v>54800</v>
          </cell>
        </row>
        <row r="52">
          <cell r="I52">
            <v>54800</v>
          </cell>
          <cell r="M52">
            <v>0</v>
          </cell>
          <cell r="N52">
            <v>54800</v>
          </cell>
        </row>
        <row r="54">
          <cell r="I54">
            <v>21954.720000000001</v>
          </cell>
          <cell r="M54">
            <v>44799.12</v>
          </cell>
          <cell r="N54">
            <v>66753.84</v>
          </cell>
        </row>
        <row r="55">
          <cell r="I55">
            <v>3300</v>
          </cell>
          <cell r="M55">
            <v>0</v>
          </cell>
          <cell r="N55">
            <v>3300</v>
          </cell>
        </row>
        <row r="58">
          <cell r="I58">
            <v>15654.72</v>
          </cell>
          <cell r="M58">
            <v>0</v>
          </cell>
          <cell r="N58">
            <v>15654.72</v>
          </cell>
        </row>
        <row r="59">
          <cell r="I59">
            <v>0</v>
          </cell>
          <cell r="M59">
            <v>1300</v>
          </cell>
          <cell r="N59">
            <v>1300</v>
          </cell>
        </row>
        <row r="60">
          <cell r="I60">
            <v>3000</v>
          </cell>
          <cell r="M60">
            <v>0</v>
          </cell>
          <cell r="N60">
            <v>3000</v>
          </cell>
        </row>
        <row r="61">
          <cell r="I61">
            <v>0</v>
          </cell>
          <cell r="M61">
            <v>43499.12</v>
          </cell>
          <cell r="N61">
            <v>43499.12</v>
          </cell>
        </row>
        <row r="64">
          <cell r="I64">
            <v>1100</v>
          </cell>
          <cell r="M64">
            <v>0</v>
          </cell>
          <cell r="N64">
            <v>1100</v>
          </cell>
        </row>
        <row r="66">
          <cell r="I66">
            <v>1100</v>
          </cell>
          <cell r="M66">
            <v>0</v>
          </cell>
          <cell r="N66">
            <v>1100</v>
          </cell>
        </row>
        <row r="69">
          <cell r="I69">
            <v>1100</v>
          </cell>
          <cell r="M69">
            <v>0</v>
          </cell>
          <cell r="N69">
            <v>1100</v>
          </cell>
        </row>
        <row r="71">
          <cell r="I71">
            <v>0</v>
          </cell>
          <cell r="M71">
            <v>29234.77</v>
          </cell>
          <cell r="N71">
            <v>29234.77</v>
          </cell>
        </row>
        <row r="72">
          <cell r="I72">
            <v>0</v>
          </cell>
          <cell r="M72">
            <v>29234.77</v>
          </cell>
          <cell r="N72">
            <v>29234.77</v>
          </cell>
        </row>
        <row r="73">
          <cell r="I73">
            <v>0</v>
          </cell>
          <cell r="M73">
            <v>29234.77</v>
          </cell>
          <cell r="N73">
            <v>29234.77</v>
          </cell>
        </row>
        <row r="77">
          <cell r="I77">
            <v>7491293.9000000004</v>
          </cell>
          <cell r="M77">
            <v>0</v>
          </cell>
          <cell r="N77">
            <v>7491293.9000000004</v>
          </cell>
        </row>
        <row r="78">
          <cell r="I78">
            <v>10500</v>
          </cell>
          <cell r="M78">
            <v>0</v>
          </cell>
          <cell r="N78">
            <v>10500</v>
          </cell>
        </row>
        <row r="80">
          <cell r="I80">
            <v>10000</v>
          </cell>
          <cell r="M80">
            <v>0</v>
          </cell>
          <cell r="N80">
            <v>10000</v>
          </cell>
        </row>
        <row r="81">
          <cell r="I81">
            <v>500</v>
          </cell>
          <cell r="M81">
            <v>0</v>
          </cell>
          <cell r="N81">
            <v>500</v>
          </cell>
        </row>
        <row r="85">
          <cell r="I85">
            <v>1472631.98</v>
          </cell>
          <cell r="M85">
            <v>0</v>
          </cell>
          <cell r="N85">
            <v>1472631.98</v>
          </cell>
        </row>
        <row r="86">
          <cell r="I86">
            <v>1255762</v>
          </cell>
          <cell r="M86">
            <v>0</v>
          </cell>
          <cell r="N86">
            <v>1255762</v>
          </cell>
        </row>
        <row r="87">
          <cell r="I87">
            <v>133078</v>
          </cell>
          <cell r="M87">
            <v>0</v>
          </cell>
          <cell r="N87">
            <v>133078</v>
          </cell>
        </row>
        <row r="88">
          <cell r="I88">
            <v>47175</v>
          </cell>
          <cell r="M88">
            <v>0</v>
          </cell>
          <cell r="N88">
            <v>47175</v>
          </cell>
        </row>
        <row r="89">
          <cell r="I89">
            <v>3583.98</v>
          </cell>
          <cell r="M89">
            <v>0</v>
          </cell>
          <cell r="N89">
            <v>3583.98</v>
          </cell>
        </row>
        <row r="90">
          <cell r="I90">
            <v>30000</v>
          </cell>
          <cell r="M90">
            <v>0</v>
          </cell>
          <cell r="N90">
            <v>30000</v>
          </cell>
        </row>
        <row r="91">
          <cell r="I91">
            <v>2000</v>
          </cell>
          <cell r="M91">
            <v>0</v>
          </cell>
          <cell r="N91">
            <v>2000</v>
          </cell>
        </row>
        <row r="92">
          <cell r="I92">
            <v>1033</v>
          </cell>
          <cell r="M92">
            <v>0</v>
          </cell>
          <cell r="N92">
            <v>1033</v>
          </cell>
        </row>
        <row r="97">
          <cell r="I97">
            <v>2008335.22</v>
          </cell>
          <cell r="M97">
            <v>0</v>
          </cell>
          <cell r="N97">
            <v>2008335.22</v>
          </cell>
        </row>
        <row r="98">
          <cell r="I98">
            <v>1240447</v>
          </cell>
          <cell r="M98">
            <v>0</v>
          </cell>
          <cell r="N98">
            <v>1240447</v>
          </cell>
        </row>
        <row r="99">
          <cell r="I99">
            <v>460877</v>
          </cell>
          <cell r="M99">
            <v>0</v>
          </cell>
          <cell r="N99">
            <v>460877</v>
          </cell>
        </row>
        <row r="100">
          <cell r="I100">
            <v>5561</v>
          </cell>
          <cell r="M100">
            <v>0</v>
          </cell>
          <cell r="N100">
            <v>5561</v>
          </cell>
        </row>
        <row r="101">
          <cell r="I101">
            <v>52800.22</v>
          </cell>
          <cell r="M101">
            <v>0</v>
          </cell>
          <cell r="N101">
            <v>52800.22</v>
          </cell>
        </row>
        <row r="102">
          <cell r="I102">
            <v>25000</v>
          </cell>
          <cell r="M102">
            <v>0</v>
          </cell>
          <cell r="N102">
            <v>25000</v>
          </cell>
        </row>
        <row r="103">
          <cell r="I103">
            <v>3650</v>
          </cell>
          <cell r="M103">
            <v>0</v>
          </cell>
          <cell r="N103">
            <v>3650</v>
          </cell>
        </row>
        <row r="104">
          <cell r="I104">
            <v>90000</v>
          </cell>
          <cell r="M104">
            <v>0</v>
          </cell>
          <cell r="N104">
            <v>90000</v>
          </cell>
        </row>
        <row r="105">
          <cell r="I105">
            <v>120000</v>
          </cell>
          <cell r="M105">
            <v>0</v>
          </cell>
          <cell r="N105">
            <v>120000</v>
          </cell>
        </row>
        <row r="106">
          <cell r="I106">
            <v>10000</v>
          </cell>
          <cell r="M106">
            <v>0</v>
          </cell>
          <cell r="N106">
            <v>10000</v>
          </cell>
        </row>
        <row r="109">
          <cell r="I109">
            <v>601417.69999999995</v>
          </cell>
          <cell r="M109">
            <v>0</v>
          </cell>
          <cell r="N109">
            <v>601417.69999999995</v>
          </cell>
        </row>
        <row r="110">
          <cell r="I110">
            <v>16000</v>
          </cell>
          <cell r="M110">
            <v>0</v>
          </cell>
          <cell r="N110">
            <v>16000</v>
          </cell>
        </row>
        <row r="111">
          <cell r="I111">
            <v>420000</v>
          </cell>
          <cell r="M111">
            <v>0</v>
          </cell>
          <cell r="N111">
            <v>420000</v>
          </cell>
        </row>
        <row r="112">
          <cell r="I112">
            <v>113367.7</v>
          </cell>
          <cell r="M112">
            <v>0</v>
          </cell>
          <cell r="N112">
            <v>113367.7</v>
          </cell>
        </row>
        <row r="114">
          <cell r="I114">
            <v>52000</v>
          </cell>
          <cell r="M114">
            <v>0</v>
          </cell>
          <cell r="N114">
            <v>52000</v>
          </cell>
        </row>
        <row r="115">
          <cell r="I115">
            <v>50</v>
          </cell>
          <cell r="M115">
            <v>0</v>
          </cell>
          <cell r="N115">
            <v>50</v>
          </cell>
        </row>
        <row r="117">
          <cell r="I117">
            <v>3398409</v>
          </cell>
          <cell r="M117">
            <v>0</v>
          </cell>
          <cell r="N117">
            <v>3398409</v>
          </cell>
        </row>
        <row r="118">
          <cell r="I118">
            <v>3363409</v>
          </cell>
          <cell r="M118">
            <v>0</v>
          </cell>
          <cell r="N118">
            <v>3363409</v>
          </cell>
        </row>
        <row r="119">
          <cell r="I119">
            <v>35000</v>
          </cell>
          <cell r="M119">
            <v>0</v>
          </cell>
          <cell r="N119">
            <v>35000</v>
          </cell>
        </row>
        <row r="121">
          <cell r="I121">
            <v>5873146</v>
          </cell>
          <cell r="M121">
            <v>0</v>
          </cell>
          <cell r="N121">
            <v>5873146</v>
          </cell>
        </row>
        <row r="122">
          <cell r="I122">
            <v>5120566</v>
          </cell>
          <cell r="M122">
            <v>0</v>
          </cell>
          <cell r="N122">
            <v>5120566</v>
          </cell>
        </row>
        <row r="123">
          <cell r="I123">
            <v>5120566</v>
          </cell>
          <cell r="M123">
            <v>0</v>
          </cell>
          <cell r="N123">
            <v>5120566</v>
          </cell>
        </row>
        <row r="125">
          <cell r="I125">
            <v>660204</v>
          </cell>
          <cell r="M125">
            <v>0</v>
          </cell>
          <cell r="N125">
            <v>660204</v>
          </cell>
        </row>
        <row r="126">
          <cell r="I126">
            <v>660204</v>
          </cell>
          <cell r="M126">
            <v>0</v>
          </cell>
          <cell r="N126">
            <v>660204</v>
          </cell>
        </row>
        <row r="128">
          <cell r="I128">
            <v>64686</v>
          </cell>
          <cell r="M128">
            <v>0</v>
          </cell>
          <cell r="N128">
            <v>64686</v>
          </cell>
        </row>
        <row r="129">
          <cell r="I129">
            <v>40000</v>
          </cell>
          <cell r="M129">
            <v>0</v>
          </cell>
          <cell r="N129">
            <v>40000</v>
          </cell>
        </row>
        <row r="130">
          <cell r="I130">
            <v>24686</v>
          </cell>
          <cell r="M130">
            <v>0</v>
          </cell>
          <cell r="N130">
            <v>24686</v>
          </cell>
        </row>
        <row r="132">
          <cell r="I132">
            <v>27690</v>
          </cell>
          <cell r="M132">
            <v>0</v>
          </cell>
          <cell r="N132">
            <v>27690</v>
          </cell>
        </row>
        <row r="133">
          <cell r="I133">
            <v>27690</v>
          </cell>
          <cell r="M133">
            <v>0</v>
          </cell>
          <cell r="N133">
            <v>27690</v>
          </cell>
        </row>
        <row r="135">
          <cell r="I135">
            <v>428621</v>
          </cell>
          <cell r="M135">
            <v>0</v>
          </cell>
          <cell r="N135">
            <v>428621</v>
          </cell>
        </row>
        <row r="136">
          <cell r="I136">
            <v>17884</v>
          </cell>
          <cell r="M136">
            <v>0</v>
          </cell>
          <cell r="N136">
            <v>17884</v>
          </cell>
        </row>
        <row r="139">
          <cell r="I139">
            <v>17884</v>
          </cell>
          <cell r="M139">
            <v>0</v>
          </cell>
          <cell r="N139">
            <v>17884</v>
          </cell>
        </row>
        <row r="141">
          <cell r="I141">
            <v>44100</v>
          </cell>
          <cell r="M141">
            <v>0</v>
          </cell>
          <cell r="N141">
            <v>44100</v>
          </cell>
        </row>
        <row r="142">
          <cell r="I142">
            <v>44100</v>
          </cell>
          <cell r="M142">
            <v>0</v>
          </cell>
          <cell r="N142">
            <v>44100</v>
          </cell>
        </row>
        <row r="144">
          <cell r="I144">
            <v>65268</v>
          </cell>
          <cell r="M144">
            <v>0</v>
          </cell>
          <cell r="N144">
            <v>65268</v>
          </cell>
        </row>
        <row r="145">
          <cell r="I145">
            <v>65268</v>
          </cell>
          <cell r="M145">
            <v>0</v>
          </cell>
          <cell r="N145">
            <v>65268</v>
          </cell>
        </row>
        <row r="147">
          <cell r="I147">
            <v>5000</v>
          </cell>
          <cell r="M147">
            <v>0</v>
          </cell>
          <cell r="N147">
            <v>5000</v>
          </cell>
        </row>
        <row r="148">
          <cell r="I148">
            <v>5000</v>
          </cell>
          <cell r="M148">
            <v>0</v>
          </cell>
          <cell r="N148">
            <v>5000</v>
          </cell>
        </row>
        <row r="150">
          <cell r="I150">
            <v>920</v>
          </cell>
          <cell r="M150">
            <v>0</v>
          </cell>
          <cell r="N150">
            <v>920</v>
          </cell>
        </row>
        <row r="151">
          <cell r="I151">
            <v>820</v>
          </cell>
          <cell r="M151">
            <v>0</v>
          </cell>
          <cell r="N151">
            <v>820</v>
          </cell>
        </row>
        <row r="152">
          <cell r="I152">
            <v>100</v>
          </cell>
          <cell r="M152">
            <v>0</v>
          </cell>
          <cell r="N152">
            <v>100</v>
          </cell>
        </row>
        <row r="154">
          <cell r="I154">
            <v>295449</v>
          </cell>
          <cell r="M154">
            <v>0</v>
          </cell>
          <cell r="N154">
            <v>295449</v>
          </cell>
        </row>
        <row r="155">
          <cell r="I155">
            <v>295449</v>
          </cell>
          <cell r="M155">
            <v>0</v>
          </cell>
          <cell r="N155">
            <v>295449</v>
          </cell>
        </row>
        <row r="157">
          <cell r="I157">
            <v>1710051</v>
          </cell>
          <cell r="M157">
            <v>0</v>
          </cell>
          <cell r="N157">
            <v>1710051</v>
          </cell>
        </row>
        <row r="159">
          <cell r="I159">
            <v>1563750</v>
          </cell>
          <cell r="M159">
            <v>0</v>
          </cell>
          <cell r="N159">
            <v>1563750</v>
          </cell>
        </row>
        <row r="160">
          <cell r="I160">
            <v>50</v>
          </cell>
          <cell r="M160">
            <v>0</v>
          </cell>
          <cell r="N160">
            <v>50</v>
          </cell>
        </row>
        <row r="161">
          <cell r="I161">
            <v>2000</v>
          </cell>
          <cell r="M161">
            <v>0</v>
          </cell>
          <cell r="N161">
            <v>2000</v>
          </cell>
        </row>
        <row r="162">
          <cell r="I162">
            <v>8500</v>
          </cell>
          <cell r="M162">
            <v>0</v>
          </cell>
          <cell r="N162">
            <v>8500</v>
          </cell>
        </row>
        <row r="165">
          <cell r="I165">
            <v>1553200</v>
          </cell>
          <cell r="M165">
            <v>0</v>
          </cell>
          <cell r="N165">
            <v>1553200</v>
          </cell>
        </row>
        <row r="168">
          <cell r="I168">
            <v>3847</v>
          </cell>
          <cell r="M168">
            <v>0</v>
          </cell>
          <cell r="N168">
            <v>3847</v>
          </cell>
        </row>
        <row r="171">
          <cell r="I171">
            <v>2219</v>
          </cell>
          <cell r="M171">
            <v>0</v>
          </cell>
          <cell r="N171">
            <v>2219</v>
          </cell>
        </row>
        <row r="173">
          <cell r="I173">
            <v>1628</v>
          </cell>
          <cell r="M173">
            <v>0</v>
          </cell>
          <cell r="N173">
            <v>1628</v>
          </cell>
        </row>
        <row r="175">
          <cell r="I175">
            <v>23132</v>
          </cell>
          <cell r="M175">
            <v>0</v>
          </cell>
          <cell r="N175">
            <v>23132</v>
          </cell>
        </row>
        <row r="177">
          <cell r="I177">
            <v>23132</v>
          </cell>
          <cell r="M177">
            <v>0</v>
          </cell>
          <cell r="N177">
            <v>23132</v>
          </cell>
        </row>
        <row r="179">
          <cell r="I179">
            <v>20874</v>
          </cell>
          <cell r="M179">
            <v>0</v>
          </cell>
          <cell r="N179">
            <v>20874</v>
          </cell>
        </row>
        <row r="181">
          <cell r="I181">
            <v>20874</v>
          </cell>
          <cell r="M181">
            <v>0</v>
          </cell>
          <cell r="N181">
            <v>20874</v>
          </cell>
        </row>
        <row r="183">
          <cell r="I183">
            <v>35993</v>
          </cell>
          <cell r="M183">
            <v>0</v>
          </cell>
          <cell r="N183">
            <v>35993</v>
          </cell>
        </row>
        <row r="184">
          <cell r="I184">
            <v>150</v>
          </cell>
          <cell r="M184">
            <v>0</v>
          </cell>
          <cell r="N184">
            <v>150</v>
          </cell>
        </row>
        <row r="186">
          <cell r="I186">
            <v>35843</v>
          </cell>
          <cell r="M186">
            <v>0</v>
          </cell>
          <cell r="N186">
            <v>35843</v>
          </cell>
        </row>
        <row r="188">
          <cell r="I188">
            <v>5525</v>
          </cell>
          <cell r="M188">
            <v>0</v>
          </cell>
          <cell r="N188">
            <v>5525</v>
          </cell>
        </row>
        <row r="189">
          <cell r="I189">
            <v>5525</v>
          </cell>
          <cell r="M189">
            <v>0</v>
          </cell>
          <cell r="N189">
            <v>5525</v>
          </cell>
        </row>
        <row r="191">
          <cell r="I191">
            <v>56930</v>
          </cell>
          <cell r="M191">
            <v>0</v>
          </cell>
          <cell r="N191">
            <v>56930</v>
          </cell>
        </row>
        <row r="192">
          <cell r="I192">
            <v>16440</v>
          </cell>
          <cell r="M192">
            <v>0</v>
          </cell>
          <cell r="N192">
            <v>16440</v>
          </cell>
        </row>
        <row r="195">
          <cell r="I195">
            <v>20400</v>
          </cell>
          <cell r="M195">
            <v>0</v>
          </cell>
          <cell r="N195">
            <v>20400</v>
          </cell>
        </row>
        <row r="197">
          <cell r="I197">
            <v>20090</v>
          </cell>
          <cell r="M197">
            <v>0</v>
          </cell>
          <cell r="N197">
            <v>20090</v>
          </cell>
        </row>
        <row r="200">
          <cell r="I200">
            <v>116450</v>
          </cell>
          <cell r="M200">
            <v>0</v>
          </cell>
          <cell r="N200">
            <v>116450</v>
          </cell>
        </row>
        <row r="201">
          <cell r="I201">
            <v>116450</v>
          </cell>
          <cell r="M201">
            <v>0</v>
          </cell>
          <cell r="N201">
            <v>116450</v>
          </cell>
        </row>
        <row r="202">
          <cell r="I202">
            <v>98982.5</v>
          </cell>
          <cell r="M202">
            <v>0</v>
          </cell>
          <cell r="N202">
            <v>98982.5</v>
          </cell>
        </row>
        <row r="203">
          <cell r="I203">
            <v>17467.5</v>
          </cell>
          <cell r="M203">
            <v>0</v>
          </cell>
          <cell r="N203">
            <v>17467.5</v>
          </cell>
        </row>
        <row r="205">
          <cell r="I205">
            <v>106322.92</v>
          </cell>
          <cell r="M205">
            <v>0</v>
          </cell>
          <cell r="N205">
            <v>106322.92</v>
          </cell>
        </row>
        <row r="206">
          <cell r="I206">
            <v>89182</v>
          </cell>
          <cell r="M206">
            <v>0</v>
          </cell>
          <cell r="N206">
            <v>89182</v>
          </cell>
        </row>
        <row r="207">
          <cell r="I207">
            <v>37000</v>
          </cell>
          <cell r="M207">
            <v>0</v>
          </cell>
          <cell r="N207">
            <v>37000</v>
          </cell>
        </row>
        <row r="209">
          <cell r="I209">
            <v>52182</v>
          </cell>
          <cell r="M209">
            <v>0</v>
          </cell>
          <cell r="N209">
            <v>52182</v>
          </cell>
        </row>
        <row r="211">
          <cell r="I211">
            <v>15043</v>
          </cell>
          <cell r="M211">
            <v>0</v>
          </cell>
          <cell r="N211">
            <v>15043</v>
          </cell>
        </row>
        <row r="213">
          <cell r="I213">
            <v>15043</v>
          </cell>
          <cell r="M213">
            <v>0</v>
          </cell>
          <cell r="N213">
            <v>15043</v>
          </cell>
        </row>
        <row r="215">
          <cell r="I215">
            <v>2097.92</v>
          </cell>
          <cell r="M215">
            <v>0</v>
          </cell>
          <cell r="N215">
            <v>2097.92</v>
          </cell>
        </row>
        <row r="218">
          <cell r="I218">
            <v>2097.92</v>
          </cell>
          <cell r="M218">
            <v>0</v>
          </cell>
          <cell r="N218">
            <v>2097.92</v>
          </cell>
        </row>
        <row r="220">
          <cell r="I220">
            <v>43000</v>
          </cell>
          <cell r="M220">
            <v>302236.92</v>
          </cell>
          <cell r="N220">
            <v>345236.92</v>
          </cell>
        </row>
        <row r="221">
          <cell r="I221">
            <v>0</v>
          </cell>
          <cell r="M221">
            <v>302236.92</v>
          </cell>
          <cell r="N221">
            <v>302236.92</v>
          </cell>
        </row>
        <row r="222">
          <cell r="I222">
            <v>0</v>
          </cell>
          <cell r="M222">
            <v>302236.92</v>
          </cell>
          <cell r="N222">
            <v>302236.92</v>
          </cell>
        </row>
        <row r="224">
          <cell r="I224">
            <v>28000</v>
          </cell>
          <cell r="M224">
            <v>0</v>
          </cell>
          <cell r="N224">
            <v>28000</v>
          </cell>
        </row>
        <row r="225">
          <cell r="I225">
            <v>28000</v>
          </cell>
          <cell r="M225">
            <v>0</v>
          </cell>
          <cell r="N225">
            <v>28000</v>
          </cell>
        </row>
        <row r="227">
          <cell r="I227">
            <v>14000</v>
          </cell>
          <cell r="M227">
            <v>0</v>
          </cell>
          <cell r="N227">
            <v>14000</v>
          </cell>
        </row>
        <row r="228">
          <cell r="I228">
            <v>14000</v>
          </cell>
          <cell r="M228">
            <v>0</v>
          </cell>
          <cell r="N228">
            <v>14000</v>
          </cell>
        </row>
        <row r="230">
          <cell r="I230">
            <v>1000</v>
          </cell>
          <cell r="M230">
            <v>0</v>
          </cell>
          <cell r="N230">
            <v>1000</v>
          </cell>
        </row>
        <row r="231">
          <cell r="I231">
            <v>1000</v>
          </cell>
          <cell r="M231">
            <v>0</v>
          </cell>
          <cell r="N231">
            <v>1000</v>
          </cell>
        </row>
        <row r="233">
          <cell r="I233">
            <v>16408163.999999998</v>
          </cell>
          <cell r="M233">
            <v>1772295.38</v>
          </cell>
          <cell r="N233">
            <v>18180459.379999999</v>
          </cell>
        </row>
        <row r="234">
          <cell r="I234">
            <v>2125394</v>
          </cell>
          <cell r="M234">
            <v>1460540.81</v>
          </cell>
          <cell r="N234">
            <v>3585934.81</v>
          </cell>
        </row>
        <row r="235">
          <cell r="I235">
            <v>1840152</v>
          </cell>
          <cell r="M235">
            <v>0</v>
          </cell>
          <cell r="N235">
            <v>1840152</v>
          </cell>
        </row>
        <row r="236">
          <cell r="I236">
            <v>52182</v>
          </cell>
          <cell r="M236">
            <v>200000</v>
          </cell>
          <cell r="N236">
            <v>252182</v>
          </cell>
        </row>
        <row r="237">
          <cell r="I237">
            <v>116450</v>
          </cell>
          <cell r="M237">
            <v>1260540.81</v>
          </cell>
          <cell r="N237">
            <v>1376990.81</v>
          </cell>
        </row>
        <row r="238">
          <cell r="I238">
            <v>113367.7</v>
          </cell>
          <cell r="M238">
            <v>0</v>
          </cell>
          <cell r="N238">
            <v>113367.7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435"/>
  <sheetViews>
    <sheetView tabSelected="1" workbookViewId="0">
      <selection activeCell="L3" sqref="L3"/>
    </sheetView>
  </sheetViews>
  <sheetFormatPr defaultRowHeight="15"/>
  <cols>
    <col min="1" max="1" width="5.25" style="1" customWidth="1"/>
    <col min="2" max="2" width="6" style="2" customWidth="1"/>
    <col min="3" max="3" width="5.5" style="1" customWidth="1"/>
    <col min="4" max="4" width="64.625" style="3" customWidth="1"/>
    <col min="5" max="5" width="13" style="4" customWidth="1"/>
    <col min="6" max="13" width="12.875" style="3" customWidth="1"/>
    <col min="14" max="14" width="13.125" style="3" customWidth="1"/>
    <col min="15" max="16384" width="9" style="3"/>
  </cols>
  <sheetData>
    <row r="1" spans="1:17">
      <c r="L1" s="5" t="s">
        <v>0</v>
      </c>
    </row>
    <row r="2" spans="1:17">
      <c r="L2" s="5" t="s">
        <v>188</v>
      </c>
    </row>
    <row r="3" spans="1:17">
      <c r="L3" s="3" t="s">
        <v>1</v>
      </c>
    </row>
    <row r="4" spans="1:17">
      <c r="L4" s="5" t="s">
        <v>2</v>
      </c>
    </row>
    <row r="5" spans="1:17">
      <c r="Q5" s="6"/>
    </row>
    <row r="6" spans="1:17" ht="18.75">
      <c r="F6" s="7" t="s">
        <v>3</v>
      </c>
    </row>
    <row r="8" spans="1:17">
      <c r="E8" s="8"/>
      <c r="N8" s="9" t="s">
        <v>4</v>
      </c>
    </row>
    <row r="9" spans="1:17" ht="15.75">
      <c r="A9" s="263" t="s">
        <v>5</v>
      </c>
      <c r="B9" s="263" t="s">
        <v>6</v>
      </c>
      <c r="C9" s="264" t="s">
        <v>7</v>
      </c>
      <c r="D9" s="265" t="s">
        <v>8</v>
      </c>
      <c r="E9" s="266" t="s">
        <v>9</v>
      </c>
      <c r="F9" s="266"/>
      <c r="G9" s="266"/>
      <c r="H9" s="266"/>
      <c r="I9" s="266"/>
      <c r="J9" s="266"/>
      <c r="K9" s="266"/>
      <c r="L9" s="266"/>
      <c r="M9" s="266"/>
      <c r="N9" s="266"/>
    </row>
    <row r="10" spans="1:17" ht="12.75">
      <c r="A10" s="263"/>
      <c r="B10" s="263"/>
      <c r="C10" s="263"/>
      <c r="D10" s="263"/>
      <c r="E10" s="267" t="s">
        <v>10</v>
      </c>
      <c r="F10" s="263" t="s">
        <v>11</v>
      </c>
      <c r="G10" s="263"/>
      <c r="H10" s="263"/>
      <c r="I10" s="263"/>
      <c r="J10" s="263"/>
      <c r="K10" s="263"/>
      <c r="L10" s="263"/>
      <c r="M10" s="263"/>
      <c r="N10" s="268" t="s">
        <v>12</v>
      </c>
    </row>
    <row r="11" spans="1:17" ht="48">
      <c r="A11" s="263"/>
      <c r="B11" s="263"/>
      <c r="C11" s="263"/>
      <c r="D11" s="263"/>
      <c r="E11" s="267"/>
      <c r="F11" s="10" t="s">
        <v>13</v>
      </c>
      <c r="G11" s="10" t="s">
        <v>14</v>
      </c>
      <c r="H11" s="10" t="s">
        <v>15</v>
      </c>
      <c r="I11" s="10" t="s">
        <v>16</v>
      </c>
      <c r="J11" s="10" t="s">
        <v>17</v>
      </c>
      <c r="K11" s="10" t="s">
        <v>18</v>
      </c>
      <c r="L11" s="10" t="s">
        <v>19</v>
      </c>
      <c r="M11" s="10" t="s">
        <v>20</v>
      </c>
      <c r="N11" s="268"/>
    </row>
    <row r="12" spans="1:17" s="4" customFormat="1" ht="12.75">
      <c r="A12" s="11">
        <v>1</v>
      </c>
      <c r="B12" s="11">
        <v>2</v>
      </c>
      <c r="C12" s="11">
        <v>3</v>
      </c>
      <c r="D12" s="11">
        <v>4</v>
      </c>
      <c r="E12" s="12">
        <v>5</v>
      </c>
      <c r="F12" s="12">
        <v>6</v>
      </c>
      <c r="G12" s="12">
        <v>7</v>
      </c>
      <c r="H12" s="12">
        <v>8</v>
      </c>
      <c r="I12" s="13">
        <v>9</v>
      </c>
      <c r="J12" s="14">
        <v>10</v>
      </c>
      <c r="K12" s="12">
        <v>11</v>
      </c>
      <c r="L12" s="12">
        <v>12</v>
      </c>
      <c r="M12" s="13">
        <v>13</v>
      </c>
      <c r="N12" s="14">
        <v>14</v>
      </c>
    </row>
    <row r="13" spans="1:17" s="4" customFormat="1" thickBot="1">
      <c r="A13" s="15" t="s">
        <v>21</v>
      </c>
      <c r="B13" s="16"/>
      <c r="C13" s="16"/>
      <c r="D13" s="17" t="s">
        <v>22</v>
      </c>
      <c r="E13" s="18">
        <f>'[1]24.08.2012r.'!N13</f>
        <v>1538803</v>
      </c>
      <c r="F13" s="18">
        <f>'[1]24.08.2012r.'!I13</f>
        <v>453233</v>
      </c>
      <c r="G13" s="18">
        <f>G14+G24</f>
        <v>0</v>
      </c>
      <c r="H13" s="18">
        <f>H14+H24</f>
        <v>0</v>
      </c>
      <c r="I13" s="18">
        <f>F13+G13-H13</f>
        <v>453233</v>
      </c>
      <c r="J13" s="18">
        <f>'[1]24.08.2012r.'!M13</f>
        <v>1085570</v>
      </c>
      <c r="K13" s="18">
        <f>K14+K21+K24</f>
        <v>0</v>
      </c>
      <c r="L13" s="18">
        <f>L14+L21+L24</f>
        <v>0</v>
      </c>
      <c r="M13" s="18">
        <f t="shared" ref="M13:M92" si="0">J13+K13-L13</f>
        <v>1085570</v>
      </c>
      <c r="N13" s="18">
        <f t="shared" ref="N13:N92" si="1">I13+M13</f>
        <v>1538803</v>
      </c>
    </row>
    <row r="14" spans="1:17" s="4" customFormat="1" ht="14.25" thickTop="1" thickBot="1">
      <c r="A14" s="19"/>
      <c r="B14" s="19" t="s">
        <v>23</v>
      </c>
      <c r="C14" s="19"/>
      <c r="D14" s="20" t="s">
        <v>24</v>
      </c>
      <c r="E14" s="18">
        <f>'[1]24.08.2012r.'!N14</f>
        <v>1130370</v>
      </c>
      <c r="F14" s="18">
        <f>'[1]24.08.2012r.'!I14</f>
        <v>244800</v>
      </c>
      <c r="G14" s="21">
        <f>SUM(G15:G19)</f>
        <v>0</v>
      </c>
      <c r="H14" s="21"/>
      <c r="I14" s="18">
        <f t="shared" ref="I14:I97" si="2">F14+G14-H14</f>
        <v>244800</v>
      </c>
      <c r="J14" s="18">
        <f>'[1]24.08.2012r.'!M14</f>
        <v>885570</v>
      </c>
      <c r="K14" s="21"/>
      <c r="L14" s="21">
        <f>SUM(L15:L19)</f>
        <v>0</v>
      </c>
      <c r="M14" s="18">
        <f t="shared" si="0"/>
        <v>885570</v>
      </c>
      <c r="N14" s="18">
        <f t="shared" si="1"/>
        <v>1130370</v>
      </c>
    </row>
    <row r="15" spans="1:17" s="4" customFormat="1" ht="12.75">
      <c r="A15" s="22"/>
      <c r="B15" s="22"/>
      <c r="C15" s="23"/>
      <c r="D15" s="24" t="s">
        <v>25</v>
      </c>
      <c r="E15" s="18"/>
      <c r="F15" s="18"/>
      <c r="G15" s="25"/>
      <c r="H15" s="25"/>
      <c r="I15" s="26"/>
      <c r="J15" s="18"/>
      <c r="K15" s="25"/>
      <c r="L15" s="25"/>
      <c r="M15" s="26"/>
      <c r="N15" s="26"/>
    </row>
    <row r="16" spans="1:17" s="4" customFormat="1" ht="12.75">
      <c r="A16" s="27"/>
      <c r="B16" s="27"/>
      <c r="C16" s="28"/>
      <c r="D16" s="29" t="s">
        <v>26</v>
      </c>
      <c r="E16" s="18"/>
      <c r="F16" s="18"/>
      <c r="G16" s="25"/>
      <c r="H16" s="25"/>
      <c r="I16" s="26"/>
      <c r="J16" s="18"/>
      <c r="K16" s="25"/>
      <c r="L16" s="25"/>
      <c r="M16" s="26"/>
      <c r="N16" s="26"/>
    </row>
    <row r="17" spans="1:14" s="4" customFormat="1" ht="12.75">
      <c r="A17" s="27"/>
      <c r="B17" s="27"/>
      <c r="C17" s="28" t="s">
        <v>27</v>
      </c>
      <c r="D17" s="29" t="s">
        <v>28</v>
      </c>
      <c r="E17" s="18">
        <f>'[1]24.08.2012r.'!N17</f>
        <v>4800</v>
      </c>
      <c r="F17" s="18">
        <f>'[1]24.08.2012r.'!I17</f>
        <v>4800</v>
      </c>
      <c r="G17" s="30"/>
      <c r="H17" s="25"/>
      <c r="I17" s="26">
        <f t="shared" si="2"/>
        <v>4800</v>
      </c>
      <c r="J17" s="18">
        <f>'[1]24.08.2012r.'!M17</f>
        <v>0</v>
      </c>
      <c r="K17" s="25"/>
      <c r="L17" s="25"/>
      <c r="M17" s="26">
        <f t="shared" si="0"/>
        <v>0</v>
      </c>
      <c r="N17" s="26">
        <f t="shared" si="1"/>
        <v>4800</v>
      </c>
    </row>
    <row r="18" spans="1:14" s="4" customFormat="1" ht="12.75">
      <c r="A18" s="27"/>
      <c r="B18" s="27"/>
      <c r="C18" s="31" t="s">
        <v>29</v>
      </c>
      <c r="D18" s="32" t="s">
        <v>30</v>
      </c>
      <c r="E18" s="18">
        <f>'[1]24.08.2012r.'!N18</f>
        <v>240000</v>
      </c>
      <c r="F18" s="18">
        <f>'[1]24.08.2012r.'!I18</f>
        <v>240000</v>
      </c>
      <c r="G18" s="30"/>
      <c r="H18" s="25"/>
      <c r="I18" s="26">
        <f t="shared" si="2"/>
        <v>240000</v>
      </c>
      <c r="J18" s="18">
        <f>'[1]24.08.2012r.'!M18</f>
        <v>0</v>
      </c>
      <c r="K18" s="25"/>
      <c r="L18" s="25"/>
      <c r="M18" s="26">
        <f t="shared" si="0"/>
        <v>0</v>
      </c>
      <c r="N18" s="26">
        <f t="shared" si="1"/>
        <v>240000</v>
      </c>
    </row>
    <row r="19" spans="1:14" s="4" customFormat="1" ht="38.25">
      <c r="A19" s="33"/>
      <c r="B19" s="33"/>
      <c r="C19" s="34">
        <v>6208</v>
      </c>
      <c r="D19" s="35" t="s">
        <v>31</v>
      </c>
      <c r="E19" s="18">
        <f>'[1]24.08.2012r.'!N19</f>
        <v>885570</v>
      </c>
      <c r="F19" s="18">
        <f>'[1]24.08.2012r.'!I19</f>
        <v>0</v>
      </c>
      <c r="G19" s="30"/>
      <c r="H19" s="25"/>
      <c r="I19" s="26">
        <f t="shared" si="2"/>
        <v>0</v>
      </c>
      <c r="J19" s="18">
        <f>'[1]24.08.2012r.'!M19</f>
        <v>885570</v>
      </c>
      <c r="K19" s="25"/>
      <c r="L19" s="30"/>
      <c r="M19" s="26">
        <f t="shared" si="0"/>
        <v>885570</v>
      </c>
      <c r="N19" s="26">
        <f t="shared" si="1"/>
        <v>885570</v>
      </c>
    </row>
    <row r="20" spans="1:14" s="4" customFormat="1" ht="12.75">
      <c r="A20" s="36"/>
      <c r="B20" s="36"/>
      <c r="C20" s="37"/>
      <c r="D20" s="38"/>
      <c r="E20" s="18"/>
      <c r="F20" s="18"/>
      <c r="G20" s="39"/>
      <c r="H20" s="40"/>
      <c r="I20" s="41"/>
      <c r="J20" s="18"/>
      <c r="K20" s="40"/>
      <c r="L20" s="40"/>
      <c r="M20" s="41"/>
      <c r="N20" s="41"/>
    </row>
    <row r="21" spans="1:14" s="4" customFormat="1" ht="13.5" thickBot="1">
      <c r="A21" s="19"/>
      <c r="B21" s="19" t="s">
        <v>32</v>
      </c>
      <c r="C21" s="19"/>
      <c r="D21" s="42" t="s">
        <v>33</v>
      </c>
      <c r="E21" s="18">
        <f>'[1]24.08.2012r.'!N21</f>
        <v>200000</v>
      </c>
      <c r="F21" s="18">
        <f>'[1]24.08.2012r.'!I21</f>
        <v>0</v>
      </c>
      <c r="G21" s="40">
        <f>SUM(G22)</f>
        <v>0</v>
      </c>
      <c r="H21" s="40">
        <f>SUM(H22)</f>
        <v>0</v>
      </c>
      <c r="I21" s="43">
        <f t="shared" ref="I21:I22" si="3">F21+G21-H21</f>
        <v>0</v>
      </c>
      <c r="J21" s="18">
        <f>'[1]24.08.2012r.'!M21</f>
        <v>200000</v>
      </c>
      <c r="K21" s="40">
        <f>SUM(K22)</f>
        <v>0</v>
      </c>
      <c r="L21" s="40">
        <f>SUM(L22)</f>
        <v>0</v>
      </c>
      <c r="M21" s="43">
        <f t="shared" ref="M21:M23" si="4">J21+K21-L21</f>
        <v>200000</v>
      </c>
      <c r="N21" s="43">
        <f t="shared" ref="N21:N23" si="5">I21+M21</f>
        <v>200000</v>
      </c>
    </row>
    <row r="22" spans="1:14" s="4" customFormat="1" ht="38.25">
      <c r="A22" s="44"/>
      <c r="B22" s="44"/>
      <c r="C22" s="45">
        <v>6300</v>
      </c>
      <c r="D22" s="46" t="s">
        <v>34</v>
      </c>
      <c r="E22" s="18">
        <f>'[1]24.08.2012r.'!N22</f>
        <v>200000</v>
      </c>
      <c r="F22" s="18">
        <f>'[1]24.08.2012r.'!I22</f>
        <v>0</v>
      </c>
      <c r="G22" s="39"/>
      <c r="H22" s="40"/>
      <c r="I22" s="43">
        <f t="shared" si="3"/>
        <v>0</v>
      </c>
      <c r="J22" s="18">
        <f>'[1]24.08.2012r.'!M22</f>
        <v>200000</v>
      </c>
      <c r="K22" s="39"/>
      <c r="L22" s="40"/>
      <c r="M22" s="43">
        <f t="shared" si="4"/>
        <v>200000</v>
      </c>
      <c r="N22" s="43">
        <f t="shared" si="5"/>
        <v>200000</v>
      </c>
    </row>
    <row r="23" spans="1:14" s="4" customFormat="1" ht="12.75">
      <c r="A23" s="47"/>
      <c r="B23" s="47"/>
      <c r="C23" s="48"/>
      <c r="D23" s="49"/>
      <c r="E23" s="18"/>
      <c r="F23" s="18"/>
      <c r="G23" s="39"/>
      <c r="H23" s="40"/>
      <c r="I23" s="43"/>
      <c r="J23" s="18"/>
      <c r="K23" s="40"/>
      <c r="L23" s="40"/>
      <c r="M23" s="43">
        <f t="shared" si="4"/>
        <v>0</v>
      </c>
      <c r="N23" s="43">
        <f t="shared" si="5"/>
        <v>0</v>
      </c>
    </row>
    <row r="24" spans="1:14" ht="13.5" thickBot="1">
      <c r="A24" s="50"/>
      <c r="B24" s="51" t="s">
        <v>35</v>
      </c>
      <c r="C24" s="52"/>
      <c r="D24" s="53" t="s">
        <v>36</v>
      </c>
      <c r="E24" s="18">
        <f>'[1]24.08.2012r.'!N24</f>
        <v>208433</v>
      </c>
      <c r="F24" s="18">
        <f>'[1]24.08.2012r.'!I24</f>
        <v>208433</v>
      </c>
      <c r="G24" s="40">
        <f>SUM(G25:G27)</f>
        <v>0</v>
      </c>
      <c r="H24" s="40">
        <f>SUM(H25:H27)</f>
        <v>0</v>
      </c>
      <c r="I24" s="43">
        <f>F24+G24-H24</f>
        <v>208433</v>
      </c>
      <c r="J24" s="18">
        <f>'[1]24.08.2012r.'!M24</f>
        <v>0</v>
      </c>
      <c r="K24" s="40"/>
      <c r="L24" s="40"/>
      <c r="M24" s="43">
        <f>J24+K24-L24</f>
        <v>0</v>
      </c>
      <c r="N24" s="43">
        <f>I24+M24</f>
        <v>208433</v>
      </c>
    </row>
    <row r="25" spans="1:14" s="4" customFormat="1" ht="12.75">
      <c r="A25" s="54"/>
      <c r="B25" s="55"/>
      <c r="C25" s="54"/>
      <c r="D25" s="56" t="s">
        <v>37</v>
      </c>
      <c r="E25" s="18"/>
      <c r="F25" s="18"/>
      <c r="G25" s="57"/>
      <c r="H25" s="57"/>
      <c r="I25" s="58"/>
      <c r="J25" s="18"/>
      <c r="K25" s="57"/>
      <c r="L25" s="57"/>
      <c r="M25" s="58"/>
      <c r="N25" s="58"/>
    </row>
    <row r="26" spans="1:14" s="4" customFormat="1" ht="12.75">
      <c r="A26" s="54"/>
      <c r="B26" s="55"/>
      <c r="C26" s="59"/>
      <c r="D26" s="60" t="s">
        <v>38</v>
      </c>
      <c r="E26" s="18"/>
      <c r="F26" s="18"/>
      <c r="G26" s="57"/>
      <c r="H26" s="57"/>
      <c r="I26" s="18"/>
      <c r="J26" s="18"/>
      <c r="K26" s="57"/>
      <c r="L26" s="57"/>
      <c r="M26" s="18"/>
      <c r="N26" s="18"/>
    </row>
    <row r="27" spans="1:14" s="4" customFormat="1" ht="12.75">
      <c r="A27" s="54"/>
      <c r="B27" s="55"/>
      <c r="C27" s="59">
        <v>2010</v>
      </c>
      <c r="D27" s="60" t="s">
        <v>39</v>
      </c>
      <c r="E27" s="18">
        <f>'[1]24.08.2012r.'!N27</f>
        <v>208433</v>
      </c>
      <c r="F27" s="18">
        <f>'[1]24.08.2012r.'!I27</f>
        <v>208433</v>
      </c>
      <c r="G27" s="57"/>
      <c r="H27" s="57"/>
      <c r="I27" s="18">
        <f>F27+G27-H27</f>
        <v>208433</v>
      </c>
      <c r="J27" s="18">
        <f>'[1]24.08.2012r.'!M27</f>
        <v>0</v>
      </c>
      <c r="K27" s="57"/>
      <c r="L27" s="57"/>
      <c r="M27" s="18">
        <f>J27+K27-L27</f>
        <v>0</v>
      </c>
      <c r="N27" s="18">
        <f>I27+M27</f>
        <v>208433</v>
      </c>
    </row>
    <row r="28" spans="1:14" s="4" customFormat="1" ht="12.75">
      <c r="A28" s="36"/>
      <c r="B28" s="36"/>
      <c r="C28" s="36"/>
      <c r="D28" s="36"/>
      <c r="E28" s="18"/>
      <c r="F28" s="18"/>
      <c r="G28" s="61"/>
      <c r="H28" s="61"/>
      <c r="I28" s="18"/>
      <c r="J28" s="18"/>
      <c r="K28" s="61"/>
      <c r="L28" s="61"/>
      <c r="M28" s="18"/>
      <c r="N28" s="18"/>
    </row>
    <row r="29" spans="1:14" s="4" customFormat="1" ht="16.5" thickBot="1">
      <c r="A29" s="62" t="s">
        <v>40</v>
      </c>
      <c r="B29" s="63"/>
      <c r="C29" s="64"/>
      <c r="D29" s="65" t="s">
        <v>41</v>
      </c>
      <c r="E29" s="18">
        <f>'[1]24.08.2012r.'!N29</f>
        <v>2000</v>
      </c>
      <c r="F29" s="18">
        <f>'[1]24.08.2012r.'!I29</f>
        <v>2000</v>
      </c>
      <c r="G29" s="66"/>
      <c r="H29" s="66"/>
      <c r="I29" s="18">
        <f t="shared" si="2"/>
        <v>2000</v>
      </c>
      <c r="J29" s="18">
        <f>'[1]24.08.2012r.'!M29</f>
        <v>0</v>
      </c>
      <c r="K29" s="66"/>
      <c r="L29" s="66"/>
      <c r="M29" s="18">
        <f t="shared" si="0"/>
        <v>0</v>
      </c>
      <c r="N29" s="18">
        <f t="shared" si="1"/>
        <v>2000</v>
      </c>
    </row>
    <row r="30" spans="1:14" s="71" customFormat="1" ht="15.75" thickTop="1" thickBot="1">
      <c r="A30" s="67"/>
      <c r="B30" s="68" t="s">
        <v>42</v>
      </c>
      <c r="C30" s="69"/>
      <c r="D30" s="70" t="s">
        <v>43</v>
      </c>
      <c r="E30" s="18">
        <f>'[1]24.08.2012r.'!N30</f>
        <v>2000</v>
      </c>
      <c r="F30" s="18">
        <f>'[1]24.08.2012r.'!I30</f>
        <v>2000</v>
      </c>
      <c r="G30" s="40"/>
      <c r="H30" s="40"/>
      <c r="I30" s="18">
        <f t="shared" si="2"/>
        <v>2000</v>
      </c>
      <c r="J30" s="18">
        <f>'[1]24.08.2012r.'!M30</f>
        <v>0</v>
      </c>
      <c r="K30" s="40"/>
      <c r="L30" s="40"/>
      <c r="M30" s="18">
        <f t="shared" si="0"/>
        <v>0</v>
      </c>
      <c r="N30" s="18">
        <f t="shared" si="1"/>
        <v>2000</v>
      </c>
    </row>
    <row r="31" spans="1:14" s="4" customFormat="1">
      <c r="A31" s="72"/>
      <c r="B31" s="73"/>
      <c r="C31" s="23"/>
      <c r="D31" s="24" t="s">
        <v>25</v>
      </c>
      <c r="E31" s="18"/>
      <c r="F31" s="18"/>
      <c r="G31" s="39"/>
      <c r="H31" s="39"/>
      <c r="I31" s="18"/>
      <c r="J31" s="18"/>
      <c r="K31" s="39"/>
      <c r="L31" s="39"/>
      <c r="M31" s="18"/>
      <c r="N31" s="18"/>
    </row>
    <row r="32" spans="1:14" s="4" customFormat="1">
      <c r="A32" s="74"/>
      <c r="B32" s="75"/>
      <c r="C32" s="28"/>
      <c r="D32" s="29" t="s">
        <v>26</v>
      </c>
      <c r="E32" s="18"/>
      <c r="F32" s="18"/>
      <c r="G32" s="39"/>
      <c r="H32" s="39"/>
      <c r="I32" s="18"/>
      <c r="J32" s="18"/>
      <c r="K32" s="39"/>
      <c r="L32" s="39"/>
      <c r="M32" s="18"/>
      <c r="N32" s="18"/>
    </row>
    <row r="33" spans="1:26">
      <c r="A33" s="74"/>
      <c r="B33" s="75"/>
      <c r="C33" s="28" t="s">
        <v>27</v>
      </c>
      <c r="D33" s="29" t="s">
        <v>28</v>
      </c>
      <c r="E33" s="18">
        <f>'[1]24.08.2012r.'!N33</f>
        <v>2000</v>
      </c>
      <c r="F33" s="18">
        <f>'[1]24.08.2012r.'!I33</f>
        <v>2000</v>
      </c>
      <c r="G33" s="76"/>
      <c r="H33" s="76"/>
      <c r="I33" s="18">
        <f t="shared" si="2"/>
        <v>2000</v>
      </c>
      <c r="J33" s="18">
        <f>'[1]24.08.2012r.'!M33</f>
        <v>0</v>
      </c>
      <c r="K33" s="76"/>
      <c r="L33" s="76"/>
      <c r="M33" s="18">
        <f t="shared" si="0"/>
        <v>0</v>
      </c>
      <c r="N33" s="18">
        <f t="shared" si="1"/>
        <v>2000</v>
      </c>
    </row>
    <row r="34" spans="1:26" s="4" customFormat="1">
      <c r="A34" s="74"/>
      <c r="B34" s="75"/>
      <c r="C34" s="23"/>
      <c r="D34" s="24"/>
      <c r="E34" s="18"/>
      <c r="F34" s="18"/>
      <c r="G34" s="57"/>
      <c r="H34" s="57"/>
      <c r="I34" s="18"/>
      <c r="J34" s="18"/>
      <c r="K34" s="57"/>
      <c r="L34" s="57"/>
      <c r="M34" s="18"/>
      <c r="N34" s="18"/>
    </row>
    <row r="35" spans="1:26" s="4" customFormat="1" ht="16.5" thickBot="1">
      <c r="A35" s="77">
        <v>700</v>
      </c>
      <c r="B35" s="78"/>
      <c r="C35" s="79"/>
      <c r="D35" s="80" t="s">
        <v>44</v>
      </c>
      <c r="E35" s="18">
        <f>'[1]24.08.2012r.'!N35</f>
        <v>416646.03</v>
      </c>
      <c r="F35" s="18">
        <f>'[1]24.08.2012r.'!I35</f>
        <v>106191.45999999999</v>
      </c>
      <c r="G35" s="81">
        <f>G36</f>
        <v>0</v>
      </c>
      <c r="H35" s="82"/>
      <c r="I35" s="18">
        <f t="shared" si="2"/>
        <v>106191.45999999999</v>
      </c>
      <c r="J35" s="18">
        <f>'[1]24.08.2012r.'!M35</f>
        <v>310454.57</v>
      </c>
      <c r="K35" s="81">
        <f>K36</f>
        <v>0</v>
      </c>
      <c r="L35" s="81">
        <f>L36</f>
        <v>0</v>
      </c>
      <c r="M35" s="18">
        <f t="shared" si="0"/>
        <v>310454.57</v>
      </c>
      <c r="N35" s="18">
        <f t="shared" si="1"/>
        <v>416646.03</v>
      </c>
    </row>
    <row r="36" spans="1:26" s="4" customFormat="1" ht="15.75" thickTop="1" thickBot="1">
      <c r="A36" s="67"/>
      <c r="B36" s="68">
        <v>70005</v>
      </c>
      <c r="C36" s="69"/>
      <c r="D36" s="70" t="s">
        <v>45</v>
      </c>
      <c r="E36" s="18">
        <f>'[1]24.08.2012r.'!N36</f>
        <v>416646.03</v>
      </c>
      <c r="F36" s="18">
        <f>'[1]24.08.2012r.'!I36</f>
        <v>106191.45999999999</v>
      </c>
      <c r="G36" s="83">
        <f>SUM(G38:G46)</f>
        <v>0</v>
      </c>
      <c r="H36" s="57"/>
      <c r="I36" s="18">
        <f t="shared" si="2"/>
        <v>106191.45999999999</v>
      </c>
      <c r="J36" s="18">
        <f>'[1]24.08.2012r.'!M36</f>
        <v>310454.57</v>
      </c>
      <c r="K36" s="83">
        <f>SUM(K37:K45)</f>
        <v>0</v>
      </c>
      <c r="L36" s="83">
        <f>SUM(L37:L45)</f>
        <v>0</v>
      </c>
      <c r="M36" s="18">
        <f t="shared" si="0"/>
        <v>310454.57</v>
      </c>
      <c r="N36" s="18">
        <f t="shared" si="1"/>
        <v>416646.03</v>
      </c>
    </row>
    <row r="37" spans="1:26" s="4" customFormat="1">
      <c r="A37" s="72"/>
      <c r="B37" s="73"/>
      <c r="C37" s="28" t="s">
        <v>46</v>
      </c>
      <c r="D37" s="29" t="s">
        <v>47</v>
      </c>
      <c r="E37" s="18">
        <f>'[1]24.08.2012r.'!N37</f>
        <v>47370</v>
      </c>
      <c r="F37" s="18">
        <f>'[1]24.08.2012r.'!I37</f>
        <v>47370</v>
      </c>
      <c r="G37" s="12"/>
      <c r="H37" s="12"/>
      <c r="I37" s="18">
        <f t="shared" si="2"/>
        <v>47370</v>
      </c>
      <c r="J37" s="18">
        <f>'[1]24.08.2012r.'!M37</f>
        <v>0</v>
      </c>
      <c r="K37" s="12"/>
      <c r="L37" s="12"/>
      <c r="M37" s="18">
        <f t="shared" si="0"/>
        <v>0</v>
      </c>
      <c r="N37" s="18">
        <f t="shared" si="1"/>
        <v>47370</v>
      </c>
    </row>
    <row r="38" spans="1:26" ht="14.25">
      <c r="A38" s="74"/>
      <c r="B38" s="84"/>
      <c r="C38" s="85"/>
      <c r="D38" s="24" t="s">
        <v>25</v>
      </c>
      <c r="E38" s="18"/>
      <c r="F38" s="18"/>
      <c r="G38" s="86"/>
      <c r="H38" s="86"/>
      <c r="I38" s="18"/>
      <c r="J38" s="18"/>
      <c r="K38" s="86"/>
      <c r="L38" s="86"/>
      <c r="M38" s="18"/>
      <c r="N38" s="18"/>
    </row>
    <row r="39" spans="1:26" ht="14.25">
      <c r="A39" s="74"/>
      <c r="B39" s="84"/>
      <c r="C39" s="85"/>
      <c r="D39" s="29" t="s">
        <v>26</v>
      </c>
      <c r="E39" s="18"/>
      <c r="F39" s="18"/>
      <c r="G39" s="21"/>
      <c r="H39" s="21"/>
      <c r="I39" s="18"/>
      <c r="J39" s="18"/>
      <c r="K39" s="87"/>
      <c r="L39" s="87"/>
      <c r="M39" s="18"/>
      <c r="N39" s="18"/>
    </row>
    <row r="40" spans="1:26">
      <c r="A40" s="74"/>
      <c r="B40" s="88"/>
      <c r="C40" s="89" t="s">
        <v>27</v>
      </c>
      <c r="D40" s="29" t="s">
        <v>28</v>
      </c>
      <c r="E40" s="18">
        <f>'[1]24.08.2012r.'!N40</f>
        <v>57571.46</v>
      </c>
      <c r="F40" s="18">
        <f>'[1]24.08.2012r.'!I40</f>
        <v>57571.46</v>
      </c>
      <c r="G40" s="61"/>
      <c r="H40" s="61"/>
      <c r="I40" s="18">
        <f t="shared" si="2"/>
        <v>57571.46</v>
      </c>
      <c r="J40" s="18">
        <f>'[1]24.08.2012r.'!M40</f>
        <v>0</v>
      </c>
      <c r="K40" s="90"/>
      <c r="L40" s="90"/>
      <c r="M40" s="18">
        <f t="shared" si="0"/>
        <v>0</v>
      </c>
      <c r="N40" s="18">
        <f t="shared" si="1"/>
        <v>57571.46</v>
      </c>
    </row>
    <row r="41" spans="1:26">
      <c r="A41" s="74"/>
      <c r="B41" s="88"/>
      <c r="C41" s="85"/>
      <c r="D41" s="91" t="s">
        <v>48</v>
      </c>
      <c r="E41" s="18"/>
      <c r="F41" s="18"/>
      <c r="G41" s="61"/>
      <c r="H41" s="61"/>
      <c r="I41" s="18"/>
      <c r="J41" s="18"/>
      <c r="K41" s="90"/>
      <c r="L41" s="90"/>
      <c r="M41" s="18"/>
      <c r="N41" s="18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</row>
    <row r="42" spans="1:26" ht="14.25">
      <c r="A42" s="74"/>
      <c r="B42" s="84"/>
      <c r="C42" s="89" t="s">
        <v>49</v>
      </c>
      <c r="D42" s="91" t="s">
        <v>50</v>
      </c>
      <c r="E42" s="18">
        <f>'[1]24.08.2012r.'!N42</f>
        <v>10454.570000000002</v>
      </c>
      <c r="F42" s="18">
        <f>'[1]24.08.2012r.'!I42</f>
        <v>0</v>
      </c>
      <c r="G42" s="61"/>
      <c r="H42" s="61"/>
      <c r="I42" s="18">
        <f t="shared" si="2"/>
        <v>0</v>
      </c>
      <c r="J42" s="18">
        <f>'[1]24.08.2012r.'!M42</f>
        <v>10454.570000000002</v>
      </c>
      <c r="K42" s="90"/>
      <c r="L42" s="90"/>
      <c r="M42" s="18">
        <f t="shared" si="0"/>
        <v>10454.570000000002</v>
      </c>
      <c r="N42" s="18">
        <f t="shared" si="1"/>
        <v>10454.570000000002</v>
      </c>
    </row>
    <row r="43" spans="1:26">
      <c r="A43" s="74"/>
      <c r="B43" s="88"/>
      <c r="C43" s="89"/>
      <c r="D43" s="91" t="s">
        <v>51</v>
      </c>
      <c r="E43" s="18"/>
      <c r="F43" s="18"/>
      <c r="G43" s="61"/>
      <c r="H43" s="61"/>
      <c r="I43" s="18"/>
      <c r="J43" s="18"/>
      <c r="K43" s="90"/>
      <c r="L43" s="90"/>
      <c r="M43" s="18"/>
      <c r="N43" s="18"/>
    </row>
    <row r="44" spans="1:26">
      <c r="A44" s="74"/>
      <c r="B44" s="88"/>
      <c r="C44" s="89" t="s">
        <v>52</v>
      </c>
      <c r="D44" s="91" t="s">
        <v>53</v>
      </c>
      <c r="E44" s="18">
        <f>'[1]24.08.2012r.'!N44</f>
        <v>300000</v>
      </c>
      <c r="F44" s="18">
        <f>'[1]24.08.2012r.'!I44</f>
        <v>0</v>
      </c>
      <c r="G44" s="61"/>
      <c r="H44" s="61"/>
      <c r="I44" s="18">
        <f t="shared" si="2"/>
        <v>0</v>
      </c>
      <c r="J44" s="18">
        <f>'[1]24.08.2012r.'!M44</f>
        <v>300000</v>
      </c>
      <c r="K44" s="90"/>
      <c r="L44" s="90"/>
      <c r="M44" s="18">
        <f t="shared" si="0"/>
        <v>300000</v>
      </c>
      <c r="N44" s="18">
        <f t="shared" si="1"/>
        <v>300000</v>
      </c>
    </row>
    <row r="45" spans="1:26">
      <c r="A45" s="74"/>
      <c r="B45" s="88"/>
      <c r="C45" s="89" t="s">
        <v>54</v>
      </c>
      <c r="D45" s="91" t="s">
        <v>55</v>
      </c>
      <c r="E45" s="18">
        <f>'[1]24.08.2012r.'!N45</f>
        <v>1000</v>
      </c>
      <c r="F45" s="18">
        <f>'[1]24.08.2012r.'!I45</f>
        <v>1000</v>
      </c>
      <c r="G45" s="21"/>
      <c r="H45" s="21"/>
      <c r="I45" s="18">
        <f t="shared" si="2"/>
        <v>1000</v>
      </c>
      <c r="J45" s="18">
        <f>'[1]24.08.2012r.'!M45</f>
        <v>0</v>
      </c>
      <c r="K45" s="87"/>
      <c r="L45" s="87"/>
      <c r="M45" s="18">
        <f t="shared" si="0"/>
        <v>0</v>
      </c>
      <c r="N45" s="18">
        <f t="shared" si="1"/>
        <v>1000</v>
      </c>
    </row>
    <row r="46" spans="1:26">
      <c r="A46" s="74"/>
      <c r="B46" s="88"/>
      <c r="C46" s="59" t="s">
        <v>56</v>
      </c>
      <c r="D46" s="93" t="s">
        <v>57</v>
      </c>
      <c r="E46" s="18">
        <f>'[1]24.08.2012r.'!N46</f>
        <v>250</v>
      </c>
      <c r="F46" s="18">
        <f>'[1]24.08.2012r.'!I46</f>
        <v>250</v>
      </c>
      <c r="G46" s="61"/>
      <c r="H46" s="21"/>
      <c r="I46" s="18">
        <f t="shared" si="2"/>
        <v>250</v>
      </c>
      <c r="J46" s="18">
        <f>'[1]24.08.2012r.'!M46</f>
        <v>0</v>
      </c>
      <c r="K46" s="87"/>
      <c r="L46" s="87"/>
      <c r="M46" s="18">
        <f t="shared" si="0"/>
        <v>0</v>
      </c>
      <c r="N46" s="18">
        <f t="shared" si="1"/>
        <v>250</v>
      </c>
    </row>
    <row r="47" spans="1:26" ht="14.25">
      <c r="A47" s="74"/>
      <c r="B47" s="84"/>
      <c r="C47" s="89"/>
      <c r="D47" s="91"/>
      <c r="E47" s="18"/>
      <c r="F47" s="18"/>
      <c r="G47" s="86"/>
      <c r="H47" s="86"/>
      <c r="I47" s="18"/>
      <c r="J47" s="18"/>
      <c r="K47" s="86"/>
      <c r="L47" s="86"/>
      <c r="M47" s="18"/>
      <c r="N47" s="18"/>
    </row>
    <row r="48" spans="1:26" ht="16.5" thickBot="1">
      <c r="A48" s="77">
        <v>750</v>
      </c>
      <c r="B48" s="78"/>
      <c r="C48" s="79"/>
      <c r="D48" s="80" t="s">
        <v>58</v>
      </c>
      <c r="E48" s="18">
        <f>'[1]24.08.2012r.'!N48</f>
        <v>121553.84</v>
      </c>
      <c r="F48" s="18">
        <f>'[1]24.08.2012r.'!I48</f>
        <v>76754.720000000001</v>
      </c>
      <c r="G48" s="94">
        <f>G49+G54</f>
        <v>0</v>
      </c>
      <c r="H48" s="94"/>
      <c r="I48" s="18">
        <f t="shared" si="2"/>
        <v>76754.720000000001</v>
      </c>
      <c r="J48" s="18">
        <f>'[1]24.08.2012r.'!M48</f>
        <v>44799.12</v>
      </c>
      <c r="K48" s="94">
        <f>K49+K54</f>
        <v>0</v>
      </c>
      <c r="L48" s="94">
        <f>L49+L54</f>
        <v>0</v>
      </c>
      <c r="M48" s="18">
        <f t="shared" si="0"/>
        <v>44799.12</v>
      </c>
      <c r="N48" s="18">
        <f t="shared" si="1"/>
        <v>121553.84</v>
      </c>
    </row>
    <row r="49" spans="1:52" ht="15.75" thickTop="1" thickBot="1">
      <c r="A49" s="67"/>
      <c r="B49" s="68">
        <v>75011</v>
      </c>
      <c r="C49" s="95"/>
      <c r="D49" s="96" t="s">
        <v>59</v>
      </c>
      <c r="E49" s="18">
        <f>'[1]24.08.2012r.'!N49</f>
        <v>54800</v>
      </c>
      <c r="F49" s="18">
        <f>'[1]24.08.2012r.'!I49</f>
        <v>54800</v>
      </c>
      <c r="G49" s="61"/>
      <c r="H49" s="61"/>
      <c r="I49" s="18">
        <f t="shared" si="2"/>
        <v>54800</v>
      </c>
      <c r="J49" s="18">
        <f>'[1]24.08.2012r.'!M49</f>
        <v>0</v>
      </c>
      <c r="K49" s="90"/>
      <c r="L49" s="90"/>
      <c r="M49" s="18">
        <f t="shared" si="0"/>
        <v>0</v>
      </c>
      <c r="N49" s="18">
        <f t="shared" si="1"/>
        <v>54800</v>
      </c>
    </row>
    <row r="50" spans="1:52" ht="12.75" customHeight="1">
      <c r="A50" s="72"/>
      <c r="B50" s="73"/>
      <c r="C50" s="23"/>
      <c r="D50" s="24" t="s">
        <v>37</v>
      </c>
      <c r="E50" s="18"/>
      <c r="F50" s="18"/>
      <c r="G50" s="61"/>
      <c r="H50" s="61"/>
      <c r="I50" s="18"/>
      <c r="J50" s="18"/>
      <c r="K50" s="90"/>
      <c r="L50" s="90"/>
      <c r="M50" s="18"/>
      <c r="N50" s="18"/>
    </row>
    <row r="51" spans="1:52">
      <c r="A51" s="74"/>
      <c r="B51" s="75"/>
      <c r="C51" s="28"/>
      <c r="D51" s="29" t="s">
        <v>38</v>
      </c>
      <c r="E51" s="18"/>
      <c r="F51" s="18"/>
      <c r="G51" s="86"/>
      <c r="H51" s="86"/>
      <c r="I51" s="18"/>
      <c r="J51" s="18"/>
      <c r="K51" s="86"/>
      <c r="L51" s="86"/>
      <c r="M51" s="18"/>
      <c r="N51" s="18"/>
      <c r="O51" s="97"/>
      <c r="P51" s="97"/>
      <c r="Q51" s="97"/>
      <c r="R51" s="97"/>
      <c r="S51" s="97"/>
      <c r="T51" s="97"/>
      <c r="U51" s="97"/>
      <c r="V51" s="97"/>
      <c r="W51" s="97"/>
      <c r="X51" s="97"/>
      <c r="Y51" s="97"/>
      <c r="Z51" s="97"/>
      <c r="AA51" s="97"/>
      <c r="AB51" s="97"/>
      <c r="AC51" s="97"/>
      <c r="AD51" s="97"/>
      <c r="AE51" s="97"/>
      <c r="AF51" s="97"/>
      <c r="AG51" s="97"/>
      <c r="AH51" s="97"/>
      <c r="AI51" s="97"/>
      <c r="AJ51" s="97"/>
      <c r="AK51" s="97"/>
      <c r="AL51" s="97"/>
      <c r="AM51" s="98"/>
      <c r="AN51" s="98"/>
      <c r="AO51" s="98"/>
      <c r="AP51" s="98"/>
      <c r="AQ51" s="98"/>
      <c r="AR51" s="98"/>
      <c r="AS51" s="98"/>
      <c r="AT51" s="98"/>
      <c r="AU51" s="98"/>
      <c r="AV51" s="98"/>
      <c r="AW51" s="98"/>
      <c r="AX51" s="99"/>
      <c r="AY51" s="99"/>
      <c r="AZ51" s="99"/>
    </row>
    <row r="52" spans="1:52">
      <c r="A52" s="74"/>
      <c r="B52" s="75"/>
      <c r="C52" s="23">
        <v>2010</v>
      </c>
      <c r="D52" s="29" t="s">
        <v>39</v>
      </c>
      <c r="E52" s="18">
        <f>'[1]24.08.2012r.'!N52</f>
        <v>54800</v>
      </c>
      <c r="F52" s="18">
        <f>'[1]24.08.2012r.'!I52</f>
        <v>54800</v>
      </c>
      <c r="G52" s="87"/>
      <c r="H52" s="87"/>
      <c r="I52" s="18">
        <f t="shared" si="2"/>
        <v>54800</v>
      </c>
      <c r="J52" s="18">
        <f>'[1]24.08.2012r.'!M52</f>
        <v>0</v>
      </c>
      <c r="K52" s="87"/>
      <c r="L52" s="87"/>
      <c r="M52" s="18">
        <f t="shared" si="0"/>
        <v>0</v>
      </c>
      <c r="N52" s="18">
        <f t="shared" si="1"/>
        <v>54800</v>
      </c>
    </row>
    <row r="53" spans="1:52">
      <c r="A53" s="74"/>
      <c r="B53" s="100"/>
      <c r="C53" s="101"/>
      <c r="D53" s="102"/>
      <c r="E53" s="18"/>
      <c r="F53" s="18"/>
      <c r="G53" s="61"/>
      <c r="H53" s="61"/>
      <c r="I53" s="18"/>
      <c r="J53" s="18"/>
      <c r="K53" s="90"/>
      <c r="L53" s="90"/>
      <c r="M53" s="18"/>
      <c r="N53" s="18"/>
    </row>
    <row r="54" spans="1:52" thickBot="1">
      <c r="A54" s="50"/>
      <c r="B54" s="103">
        <v>75023</v>
      </c>
      <c r="C54" s="104"/>
      <c r="D54" s="105" t="s">
        <v>60</v>
      </c>
      <c r="E54" s="18">
        <f>'[1]24.08.2012r.'!N54</f>
        <v>66753.84</v>
      </c>
      <c r="F54" s="18">
        <f>'[1]24.08.2012r.'!I54</f>
        <v>21954.720000000001</v>
      </c>
      <c r="G54" s="21">
        <f>SUM(G55:G61)</f>
        <v>0</v>
      </c>
      <c r="H54" s="61"/>
      <c r="I54" s="18">
        <f t="shared" si="2"/>
        <v>21954.720000000001</v>
      </c>
      <c r="J54" s="18">
        <f>'[1]24.08.2012r.'!M54</f>
        <v>44799.12</v>
      </c>
      <c r="K54" s="87">
        <f>SUM(K55:K61)</f>
        <v>0</v>
      </c>
      <c r="L54" s="87">
        <f>SUM(L55:L61)</f>
        <v>0</v>
      </c>
      <c r="M54" s="18">
        <f t="shared" si="0"/>
        <v>44799.12</v>
      </c>
      <c r="N54" s="18">
        <f t="shared" si="1"/>
        <v>66753.84</v>
      </c>
    </row>
    <row r="55" spans="1:52">
      <c r="A55" s="72"/>
      <c r="B55" s="73"/>
      <c r="C55" s="106" t="s">
        <v>61</v>
      </c>
      <c r="D55" s="29" t="s">
        <v>62</v>
      </c>
      <c r="E55" s="18">
        <f>'[1]24.08.2012r.'!N55</f>
        <v>3300</v>
      </c>
      <c r="F55" s="18">
        <f>'[1]24.08.2012r.'!I55</f>
        <v>3300</v>
      </c>
      <c r="G55" s="61"/>
      <c r="H55" s="61"/>
      <c r="I55" s="18">
        <f t="shared" si="2"/>
        <v>3300</v>
      </c>
      <c r="J55" s="18">
        <f>'[1]24.08.2012r.'!M55</f>
        <v>0</v>
      </c>
      <c r="K55" s="90"/>
      <c r="L55" s="90"/>
      <c r="M55" s="18">
        <f t="shared" si="0"/>
        <v>0</v>
      </c>
      <c r="N55" s="18">
        <f t="shared" si="1"/>
        <v>3300</v>
      </c>
    </row>
    <row r="56" spans="1:52">
      <c r="A56" s="74"/>
      <c r="B56" s="75"/>
      <c r="C56" s="28"/>
      <c r="D56" s="24" t="s">
        <v>25</v>
      </c>
      <c r="E56" s="18"/>
      <c r="F56" s="18"/>
      <c r="G56" s="61"/>
      <c r="H56" s="61"/>
      <c r="I56" s="18"/>
      <c r="J56" s="18"/>
      <c r="K56" s="90"/>
      <c r="L56" s="90"/>
      <c r="M56" s="18"/>
      <c r="N56" s="18"/>
    </row>
    <row r="57" spans="1:52">
      <c r="A57" s="74"/>
      <c r="B57" s="75"/>
      <c r="C57" s="28"/>
      <c r="D57" s="29" t="s">
        <v>26</v>
      </c>
      <c r="E57" s="18"/>
      <c r="F57" s="18"/>
      <c r="G57" s="61"/>
      <c r="H57" s="61"/>
      <c r="I57" s="18"/>
      <c r="J57" s="18"/>
      <c r="K57" s="90"/>
      <c r="L57" s="90"/>
      <c r="M57" s="18"/>
      <c r="N57" s="18"/>
    </row>
    <row r="58" spans="1:52" s="4" customFormat="1" ht="14.25">
      <c r="A58" s="74"/>
      <c r="B58" s="100"/>
      <c r="C58" s="28" t="s">
        <v>27</v>
      </c>
      <c r="D58" s="29" t="s">
        <v>28</v>
      </c>
      <c r="E58" s="18">
        <f>'[1]24.08.2012r.'!N58</f>
        <v>15654.72</v>
      </c>
      <c r="F58" s="18">
        <f>'[1]24.08.2012r.'!I58</f>
        <v>15654.72</v>
      </c>
      <c r="G58" s="107"/>
      <c r="H58" s="107"/>
      <c r="I58" s="18">
        <f t="shared" si="2"/>
        <v>15654.72</v>
      </c>
      <c r="J58" s="18">
        <f>'[1]24.08.2012r.'!M58</f>
        <v>0</v>
      </c>
      <c r="K58" s="90"/>
      <c r="L58" s="87"/>
      <c r="M58" s="18">
        <f t="shared" si="0"/>
        <v>0</v>
      </c>
      <c r="N58" s="18">
        <f t="shared" si="1"/>
        <v>15654.72</v>
      </c>
    </row>
    <row r="59" spans="1:52" s="4" customFormat="1" ht="14.25">
      <c r="A59" s="74"/>
      <c r="B59" s="100"/>
      <c r="C59" s="108" t="s">
        <v>63</v>
      </c>
      <c r="D59" s="60" t="s">
        <v>64</v>
      </c>
      <c r="E59" s="18">
        <f>'[1]24.08.2012r.'!N59</f>
        <v>1300</v>
      </c>
      <c r="F59" s="18">
        <f>'[1]24.08.2012r.'!I59</f>
        <v>0</v>
      </c>
      <c r="G59" s="109"/>
      <c r="H59" s="107"/>
      <c r="I59" s="18">
        <f t="shared" si="2"/>
        <v>0</v>
      </c>
      <c r="J59" s="18">
        <f>'[1]24.08.2012r.'!M59</f>
        <v>1300</v>
      </c>
      <c r="K59" s="90"/>
      <c r="L59" s="87"/>
      <c r="M59" s="18">
        <f t="shared" si="0"/>
        <v>1300</v>
      </c>
      <c r="N59" s="18">
        <f t="shared" si="1"/>
        <v>1300</v>
      </c>
    </row>
    <row r="60" spans="1:52" s="4" customFormat="1" ht="14.25">
      <c r="A60" s="74"/>
      <c r="B60" s="100"/>
      <c r="C60" s="108" t="s">
        <v>56</v>
      </c>
      <c r="D60" s="93" t="s">
        <v>57</v>
      </c>
      <c r="E60" s="18">
        <f>'[1]24.08.2012r.'!N60</f>
        <v>3000</v>
      </c>
      <c r="F60" s="18">
        <f>'[1]24.08.2012r.'!I60</f>
        <v>3000</v>
      </c>
      <c r="G60" s="109"/>
      <c r="H60" s="107"/>
      <c r="I60" s="18">
        <f t="shared" si="2"/>
        <v>3000</v>
      </c>
      <c r="J60" s="18">
        <f>'[1]24.08.2012r.'!M60</f>
        <v>0</v>
      </c>
      <c r="K60" s="90"/>
      <c r="L60" s="87"/>
      <c r="M60" s="18">
        <f t="shared" si="0"/>
        <v>0</v>
      </c>
      <c r="N60" s="18">
        <f t="shared" si="1"/>
        <v>3000</v>
      </c>
    </row>
    <row r="61" spans="1:52" s="4" customFormat="1" ht="39">
      <c r="A61" s="110"/>
      <c r="B61" s="111"/>
      <c r="C61" s="112">
        <v>6207</v>
      </c>
      <c r="D61" s="113" t="s">
        <v>31</v>
      </c>
      <c r="E61" s="18">
        <f>'[1]24.08.2012r.'!N61</f>
        <v>43499.12</v>
      </c>
      <c r="F61" s="18">
        <f>'[1]24.08.2012r.'!I61</f>
        <v>0</v>
      </c>
      <c r="G61" s="107"/>
      <c r="H61" s="107"/>
      <c r="I61" s="18">
        <f>F61+G61-H61</f>
        <v>0</v>
      </c>
      <c r="J61" s="18">
        <f>'[1]24.08.2012r.'!M61</f>
        <v>43499.12</v>
      </c>
      <c r="K61" s="109"/>
      <c r="L61" s="109"/>
      <c r="M61" s="18">
        <f>J61+K61-L61</f>
        <v>43499.12</v>
      </c>
      <c r="N61" s="18">
        <f>I61+M61</f>
        <v>43499.12</v>
      </c>
    </row>
    <row r="62" spans="1:52" s="4" customFormat="1" ht="15.75">
      <c r="A62" s="114"/>
      <c r="B62" s="75"/>
      <c r="C62" s="28"/>
      <c r="D62" s="29"/>
      <c r="E62" s="18"/>
      <c r="F62" s="18"/>
      <c r="G62" s="107"/>
      <c r="H62" s="107"/>
      <c r="I62" s="18"/>
      <c r="J62" s="18"/>
      <c r="K62" s="87"/>
      <c r="L62" s="87"/>
      <c r="M62" s="18"/>
      <c r="N62" s="18"/>
    </row>
    <row r="63" spans="1:52" s="4" customFormat="1" ht="15.75">
      <c r="A63" s="115">
        <v>751</v>
      </c>
      <c r="B63" s="116"/>
      <c r="C63" s="117"/>
      <c r="D63" s="118" t="s">
        <v>65</v>
      </c>
      <c r="E63" s="18"/>
      <c r="F63" s="18"/>
      <c r="G63" s="94"/>
      <c r="H63" s="94"/>
      <c r="I63" s="18"/>
      <c r="J63" s="18"/>
      <c r="K63" s="119"/>
      <c r="L63" s="94"/>
      <c r="M63" s="18"/>
      <c r="N63" s="18"/>
    </row>
    <row r="64" spans="1:52" s="4" customFormat="1" ht="16.5" thickBot="1">
      <c r="A64" s="120"/>
      <c r="B64" s="121"/>
      <c r="C64" s="122"/>
      <c r="D64" s="123" t="s">
        <v>66</v>
      </c>
      <c r="E64" s="18">
        <f>'[1]24.08.2012r.'!N64</f>
        <v>1100</v>
      </c>
      <c r="F64" s="18">
        <f>'[1]24.08.2012r.'!I64</f>
        <v>1100</v>
      </c>
      <c r="G64" s="94"/>
      <c r="H64" s="94"/>
      <c r="I64" s="18">
        <f t="shared" si="2"/>
        <v>1100</v>
      </c>
      <c r="J64" s="18">
        <f>'[1]24.08.2012r.'!M64</f>
        <v>0</v>
      </c>
      <c r="K64" s="119"/>
      <c r="L64" s="119"/>
      <c r="M64" s="18">
        <f t="shared" si="0"/>
        <v>0</v>
      </c>
      <c r="N64" s="18">
        <f t="shared" si="1"/>
        <v>1100</v>
      </c>
    </row>
    <row r="65" spans="1:14" s="4" customFormat="1" ht="17.25" thickTop="1" thickBot="1">
      <c r="A65" s="124"/>
      <c r="B65" s="68"/>
      <c r="C65" s="69"/>
      <c r="D65" s="70" t="s">
        <v>67</v>
      </c>
      <c r="E65" s="18"/>
      <c r="F65" s="18"/>
      <c r="G65" s="107"/>
      <c r="H65" s="107"/>
      <c r="I65" s="18"/>
      <c r="J65" s="18"/>
      <c r="K65" s="87"/>
      <c r="L65" s="87"/>
      <c r="M65" s="18"/>
      <c r="N65" s="18"/>
    </row>
    <row r="66" spans="1:14" s="4" customFormat="1" ht="16.5" thickBot="1">
      <c r="A66" s="125"/>
      <c r="B66" s="126">
        <v>75101</v>
      </c>
      <c r="C66" s="127"/>
      <c r="D66" s="128" t="s">
        <v>68</v>
      </c>
      <c r="E66" s="18">
        <f>'[1]24.08.2012r.'!N66</f>
        <v>1100</v>
      </c>
      <c r="F66" s="18">
        <f>'[1]24.08.2012r.'!I66</f>
        <v>1100</v>
      </c>
      <c r="G66" s="86"/>
      <c r="H66" s="86"/>
      <c r="I66" s="18">
        <f t="shared" si="2"/>
        <v>1100</v>
      </c>
      <c r="J66" s="18">
        <f>'[1]24.08.2012r.'!M66</f>
        <v>0</v>
      </c>
      <c r="K66" s="86"/>
      <c r="L66" s="86"/>
      <c r="M66" s="18">
        <f t="shared" si="0"/>
        <v>0</v>
      </c>
      <c r="N66" s="18">
        <f t="shared" si="1"/>
        <v>1100</v>
      </c>
    </row>
    <row r="67" spans="1:14" s="4" customFormat="1" ht="15.75">
      <c r="A67" s="129"/>
      <c r="B67" s="130"/>
      <c r="C67" s="131"/>
      <c r="D67" s="24" t="s">
        <v>37</v>
      </c>
      <c r="E67" s="18"/>
      <c r="F67" s="18"/>
      <c r="G67" s="87"/>
      <c r="H67" s="87"/>
      <c r="I67" s="18"/>
      <c r="J67" s="18"/>
      <c r="K67" s="90"/>
      <c r="L67" s="87"/>
      <c r="M67" s="18"/>
      <c r="N67" s="18"/>
    </row>
    <row r="68" spans="1:14" ht="15.75">
      <c r="A68" s="114"/>
      <c r="B68" s="75"/>
      <c r="C68" s="132"/>
      <c r="D68" s="29" t="s">
        <v>38</v>
      </c>
      <c r="E68" s="18"/>
      <c r="F68" s="18"/>
      <c r="G68" s="87"/>
      <c r="H68" s="87"/>
      <c r="I68" s="18"/>
      <c r="J68" s="18"/>
      <c r="K68" s="90"/>
      <c r="L68" s="90"/>
      <c r="M68" s="18"/>
      <c r="N68" s="18"/>
    </row>
    <row r="69" spans="1:14" ht="15.75">
      <c r="A69" s="114"/>
      <c r="B69" s="75"/>
      <c r="C69" s="28">
        <v>2010</v>
      </c>
      <c r="D69" s="29" t="s">
        <v>39</v>
      </c>
      <c r="E69" s="18">
        <f>'[1]24.08.2012r.'!N69</f>
        <v>1100</v>
      </c>
      <c r="F69" s="18">
        <f>'[1]24.08.2012r.'!I69</f>
        <v>1100</v>
      </c>
      <c r="G69" s="90"/>
      <c r="H69" s="90"/>
      <c r="I69" s="18">
        <f t="shared" si="2"/>
        <v>1100</v>
      </c>
      <c r="J69" s="18">
        <f>'[1]24.08.2012r.'!M69</f>
        <v>0</v>
      </c>
      <c r="K69" s="90"/>
      <c r="L69" s="90"/>
      <c r="M69" s="18">
        <f t="shared" si="0"/>
        <v>0</v>
      </c>
      <c r="N69" s="18">
        <f t="shared" si="1"/>
        <v>1100</v>
      </c>
    </row>
    <row r="70" spans="1:14" ht="15.75">
      <c r="A70" s="114"/>
      <c r="B70" s="75"/>
      <c r="C70" s="28"/>
      <c r="D70" s="29"/>
      <c r="E70" s="18"/>
      <c r="F70" s="18"/>
      <c r="G70" s="90"/>
      <c r="H70" s="90"/>
      <c r="I70" s="18"/>
      <c r="J70" s="18"/>
      <c r="K70" s="90"/>
      <c r="L70" s="90"/>
      <c r="M70" s="18"/>
      <c r="N70" s="18"/>
    </row>
    <row r="71" spans="1:14" ht="14.25">
      <c r="A71" s="133">
        <v>754</v>
      </c>
      <c r="B71" s="134"/>
      <c r="C71" s="135"/>
      <c r="D71" s="134" t="s">
        <v>69</v>
      </c>
      <c r="E71" s="18">
        <f>'[1]24.08.2012r.'!N71</f>
        <v>29234.77</v>
      </c>
      <c r="F71" s="18">
        <f>'[1]24.08.2012r.'!I71</f>
        <v>0</v>
      </c>
      <c r="G71" s="136"/>
      <c r="H71" s="136"/>
      <c r="I71" s="18">
        <f>F71+G71-H71</f>
        <v>0</v>
      </c>
      <c r="J71" s="18">
        <f>'[1]24.08.2012r.'!M71</f>
        <v>29234.77</v>
      </c>
      <c r="K71" s="18">
        <f>K72</f>
        <v>0</v>
      </c>
      <c r="L71" s="18">
        <f>L72</f>
        <v>0</v>
      </c>
      <c r="M71" s="18">
        <f>J71+K71-L71</f>
        <v>29234.77</v>
      </c>
      <c r="N71" s="18">
        <f>I71+M71</f>
        <v>29234.77</v>
      </c>
    </row>
    <row r="72" spans="1:14">
      <c r="A72" s="137"/>
      <c r="B72" s="138">
        <v>75412</v>
      </c>
      <c r="C72" s="139"/>
      <c r="D72" s="138" t="s">
        <v>70</v>
      </c>
      <c r="E72" s="18">
        <f>'[1]24.08.2012r.'!N72</f>
        <v>29234.77</v>
      </c>
      <c r="F72" s="18">
        <f>'[1]24.08.2012r.'!I72</f>
        <v>0</v>
      </c>
      <c r="G72" s="61"/>
      <c r="H72" s="61"/>
      <c r="I72" s="18">
        <f>F72+G72-H72</f>
        <v>0</v>
      </c>
      <c r="J72" s="18">
        <f>'[1]24.08.2012r.'!M72</f>
        <v>29234.77</v>
      </c>
      <c r="K72" s="21">
        <f>SUM(K73)</f>
        <v>0</v>
      </c>
      <c r="L72" s="21">
        <f>SUM(L73)</f>
        <v>0</v>
      </c>
      <c r="M72" s="18">
        <f>J72+K72-L72</f>
        <v>29234.77</v>
      </c>
      <c r="N72" s="18">
        <f>I72+M72</f>
        <v>29234.77</v>
      </c>
    </row>
    <row r="73" spans="1:14" ht="39">
      <c r="A73" s="140"/>
      <c r="B73" s="141"/>
      <c r="C73" s="142">
        <v>6207</v>
      </c>
      <c r="D73" s="143" t="s">
        <v>31</v>
      </c>
      <c r="E73" s="18">
        <f>'[1]24.08.2012r.'!N73</f>
        <v>29234.77</v>
      </c>
      <c r="F73" s="18">
        <f>'[1]24.08.2012r.'!I73</f>
        <v>0</v>
      </c>
      <c r="G73" s="107"/>
      <c r="H73" s="107"/>
      <c r="I73" s="18">
        <f>F73+G73-H73</f>
        <v>0</v>
      </c>
      <c r="J73" s="18">
        <f>'[1]24.08.2012r.'!M73</f>
        <v>29234.77</v>
      </c>
      <c r="K73" s="109"/>
      <c r="L73" s="109"/>
      <c r="M73" s="18">
        <f>J73+K73-L73</f>
        <v>29234.77</v>
      </c>
      <c r="N73" s="18">
        <f>I73+M73</f>
        <v>29234.77</v>
      </c>
    </row>
    <row r="74" spans="1:14" ht="15.75">
      <c r="A74" s="114"/>
      <c r="B74" s="75"/>
      <c r="C74" s="28"/>
      <c r="D74" s="29"/>
      <c r="E74" s="18"/>
      <c r="F74" s="18"/>
      <c r="G74" s="90"/>
      <c r="H74" s="90"/>
      <c r="I74" s="18"/>
      <c r="J74" s="18"/>
      <c r="K74" s="90"/>
      <c r="L74" s="90"/>
      <c r="M74" s="18"/>
      <c r="N74" s="18"/>
    </row>
    <row r="75" spans="1:14" ht="15.75">
      <c r="A75" s="115">
        <v>756</v>
      </c>
      <c r="B75" s="144"/>
      <c r="C75" s="145"/>
      <c r="D75" s="118" t="s">
        <v>71</v>
      </c>
      <c r="E75" s="18"/>
      <c r="F75" s="18"/>
      <c r="G75" s="119"/>
      <c r="H75" s="119"/>
      <c r="I75" s="18"/>
      <c r="J75" s="18"/>
      <c r="K75" s="119"/>
      <c r="L75" s="119"/>
      <c r="M75" s="18"/>
      <c r="N75" s="18"/>
    </row>
    <row r="76" spans="1:14" ht="15.75">
      <c r="A76" s="146"/>
      <c r="B76" s="144"/>
      <c r="C76" s="147"/>
      <c r="D76" s="148" t="s">
        <v>72</v>
      </c>
      <c r="E76" s="18"/>
      <c r="F76" s="18"/>
      <c r="G76" s="119"/>
      <c r="H76" s="119"/>
      <c r="I76" s="18"/>
      <c r="J76" s="18"/>
      <c r="K76" s="119"/>
      <c r="L76" s="119"/>
      <c r="M76" s="18"/>
      <c r="N76" s="18"/>
    </row>
    <row r="77" spans="1:14" ht="16.5" thickBot="1">
      <c r="A77" s="120"/>
      <c r="B77" s="121"/>
      <c r="C77" s="122"/>
      <c r="D77" s="123" t="s">
        <v>73</v>
      </c>
      <c r="E77" s="18">
        <f>'[1]24.08.2012r.'!N77</f>
        <v>7491293.9000000004</v>
      </c>
      <c r="F77" s="18">
        <f>'[1]24.08.2012r.'!I77</f>
        <v>7491293.9000000004</v>
      </c>
      <c r="G77" s="94">
        <f>G78+G85+G97+G109+G117</f>
        <v>0</v>
      </c>
      <c r="H77" s="94"/>
      <c r="I77" s="18">
        <f t="shared" si="2"/>
        <v>7491293.9000000004</v>
      </c>
      <c r="J77" s="18">
        <f>'[1]24.08.2012r.'!M77</f>
        <v>0</v>
      </c>
      <c r="K77" s="94"/>
      <c r="L77" s="94"/>
      <c r="M77" s="18">
        <f t="shared" si="0"/>
        <v>0</v>
      </c>
      <c r="N77" s="18">
        <f t="shared" si="1"/>
        <v>7491293.9000000004</v>
      </c>
    </row>
    <row r="78" spans="1:14" ht="17.25" thickTop="1" thickBot="1">
      <c r="A78" s="124"/>
      <c r="B78" s="68">
        <v>75601</v>
      </c>
      <c r="C78" s="69"/>
      <c r="D78" s="70" t="s">
        <v>74</v>
      </c>
      <c r="E78" s="18">
        <f>'[1]24.08.2012r.'!N78</f>
        <v>10500</v>
      </c>
      <c r="F78" s="18">
        <f>'[1]24.08.2012r.'!I78</f>
        <v>10500</v>
      </c>
      <c r="G78" s="87"/>
      <c r="H78" s="87"/>
      <c r="I78" s="18">
        <f t="shared" si="2"/>
        <v>10500</v>
      </c>
      <c r="J78" s="18">
        <f>'[1]24.08.2012r.'!M78</f>
        <v>0</v>
      </c>
      <c r="K78" s="87"/>
      <c r="L78" s="87"/>
      <c r="M78" s="18">
        <f t="shared" si="0"/>
        <v>0</v>
      </c>
      <c r="N78" s="18">
        <f t="shared" si="1"/>
        <v>10500</v>
      </c>
    </row>
    <row r="79" spans="1:14" ht="15.75">
      <c r="A79" s="129"/>
      <c r="B79" s="73"/>
      <c r="C79" s="23"/>
      <c r="D79" s="24" t="s">
        <v>75</v>
      </c>
      <c r="E79" s="18"/>
      <c r="F79" s="18"/>
      <c r="G79" s="87"/>
      <c r="H79" s="87"/>
      <c r="I79" s="18"/>
      <c r="J79" s="18"/>
      <c r="K79" s="87"/>
      <c r="L79" s="87"/>
      <c r="M79" s="18"/>
      <c r="N79" s="18"/>
    </row>
    <row r="80" spans="1:14" ht="15.75">
      <c r="A80" s="114"/>
      <c r="B80" s="84"/>
      <c r="C80" s="89" t="s">
        <v>76</v>
      </c>
      <c r="D80" s="91" t="s">
        <v>77</v>
      </c>
      <c r="E80" s="18">
        <f>'[1]24.08.2012r.'!N80</f>
        <v>10000</v>
      </c>
      <c r="F80" s="18">
        <f>'[1]24.08.2012r.'!I80</f>
        <v>10000</v>
      </c>
      <c r="G80" s="90"/>
      <c r="H80" s="90"/>
      <c r="I80" s="18">
        <f t="shared" si="2"/>
        <v>10000</v>
      </c>
      <c r="J80" s="18">
        <f>'[1]24.08.2012r.'!M80</f>
        <v>0</v>
      </c>
      <c r="K80" s="90"/>
      <c r="L80" s="90"/>
      <c r="M80" s="18">
        <f t="shared" si="0"/>
        <v>0</v>
      </c>
      <c r="N80" s="18">
        <f t="shared" si="1"/>
        <v>10000</v>
      </c>
    </row>
    <row r="81" spans="1:14" ht="15.75">
      <c r="A81" s="114"/>
      <c r="B81" s="100"/>
      <c r="C81" s="28" t="s">
        <v>78</v>
      </c>
      <c r="D81" s="29" t="s">
        <v>79</v>
      </c>
      <c r="E81" s="18">
        <f>'[1]24.08.2012r.'!N81</f>
        <v>500</v>
      </c>
      <c r="F81" s="18">
        <f>'[1]24.08.2012r.'!I81</f>
        <v>500</v>
      </c>
      <c r="G81" s="90"/>
      <c r="H81" s="90"/>
      <c r="I81" s="18">
        <f t="shared" si="2"/>
        <v>500</v>
      </c>
      <c r="J81" s="18">
        <f>'[1]24.08.2012r.'!M81</f>
        <v>0</v>
      </c>
      <c r="K81" s="90"/>
      <c r="L81" s="90"/>
      <c r="M81" s="18">
        <f t="shared" si="0"/>
        <v>0</v>
      </c>
      <c r="N81" s="18">
        <f t="shared" si="1"/>
        <v>500</v>
      </c>
    </row>
    <row r="82" spans="1:14" ht="15.75">
      <c r="A82" s="114"/>
      <c r="B82" s="100"/>
      <c r="C82" s="101"/>
      <c r="D82" s="102"/>
      <c r="E82" s="18"/>
      <c r="F82" s="18"/>
      <c r="G82" s="90"/>
      <c r="H82" s="90"/>
      <c r="I82" s="18"/>
      <c r="J82" s="18"/>
      <c r="K82" s="90"/>
      <c r="L82" s="90"/>
      <c r="M82" s="18"/>
      <c r="N82" s="18"/>
    </row>
    <row r="83" spans="1:14" ht="15.75">
      <c r="A83" s="114"/>
      <c r="B83" s="100" t="s">
        <v>80</v>
      </c>
      <c r="C83" s="101"/>
      <c r="D83" s="149" t="s">
        <v>81</v>
      </c>
      <c r="E83" s="18"/>
      <c r="F83" s="18"/>
      <c r="G83" s="90"/>
      <c r="H83" s="90"/>
      <c r="I83" s="18"/>
      <c r="J83" s="18"/>
      <c r="K83" s="90"/>
      <c r="L83" s="90"/>
      <c r="M83" s="18"/>
      <c r="N83" s="18"/>
    </row>
    <row r="84" spans="1:14" s="4" customFormat="1" ht="15.75">
      <c r="A84" s="114"/>
      <c r="B84" s="100"/>
      <c r="C84" s="101"/>
      <c r="D84" s="149" t="s">
        <v>82</v>
      </c>
      <c r="E84" s="18"/>
      <c r="F84" s="18"/>
      <c r="G84" s="87"/>
      <c r="H84" s="87"/>
      <c r="I84" s="18"/>
      <c r="J84" s="18"/>
      <c r="K84" s="87"/>
      <c r="L84" s="90"/>
      <c r="M84" s="18"/>
      <c r="N84" s="18"/>
    </row>
    <row r="85" spans="1:14" s="4" customFormat="1" ht="16.5" thickBot="1">
      <c r="A85" s="150"/>
      <c r="B85" s="151">
        <v>75615</v>
      </c>
      <c r="C85" s="152"/>
      <c r="D85" s="153" t="s">
        <v>83</v>
      </c>
      <c r="E85" s="18">
        <f>'[1]24.08.2012r.'!N85</f>
        <v>1472631.98</v>
      </c>
      <c r="F85" s="18">
        <f>'[1]24.08.2012r.'!I85</f>
        <v>1472631.98</v>
      </c>
      <c r="G85" s="87"/>
      <c r="H85" s="87"/>
      <c r="I85" s="18">
        <f t="shared" si="2"/>
        <v>1472631.98</v>
      </c>
      <c r="J85" s="18">
        <f>'[1]24.08.2012r.'!M85</f>
        <v>0</v>
      </c>
      <c r="K85" s="87"/>
      <c r="L85" s="87"/>
      <c r="M85" s="18">
        <f t="shared" si="0"/>
        <v>0</v>
      </c>
      <c r="N85" s="18">
        <f t="shared" si="1"/>
        <v>1472631.98</v>
      </c>
    </row>
    <row r="86" spans="1:14" ht="15.75">
      <c r="A86" s="129"/>
      <c r="B86" s="154"/>
      <c r="C86" s="23" t="s">
        <v>84</v>
      </c>
      <c r="D86" s="24" t="s">
        <v>85</v>
      </c>
      <c r="E86" s="18">
        <f>'[1]24.08.2012r.'!N86</f>
        <v>1255762</v>
      </c>
      <c r="F86" s="18">
        <f>'[1]24.08.2012r.'!I86</f>
        <v>1255762</v>
      </c>
      <c r="G86" s="87"/>
      <c r="H86" s="87"/>
      <c r="I86" s="18">
        <f t="shared" si="2"/>
        <v>1255762</v>
      </c>
      <c r="J86" s="18">
        <f>'[1]24.08.2012r.'!M86</f>
        <v>0</v>
      </c>
      <c r="K86" s="87"/>
      <c r="L86" s="87"/>
      <c r="M86" s="18">
        <f t="shared" si="0"/>
        <v>0</v>
      </c>
      <c r="N86" s="18">
        <f t="shared" si="1"/>
        <v>1255762</v>
      </c>
    </row>
    <row r="87" spans="1:14" ht="15.75">
      <c r="A87" s="114"/>
      <c r="B87" s="75"/>
      <c r="C87" s="28" t="s">
        <v>86</v>
      </c>
      <c r="D87" s="29" t="s">
        <v>87</v>
      </c>
      <c r="E87" s="18">
        <f>'[1]24.08.2012r.'!N87</f>
        <v>133078</v>
      </c>
      <c r="F87" s="18">
        <f>'[1]24.08.2012r.'!I87</f>
        <v>133078</v>
      </c>
      <c r="G87" s="90"/>
      <c r="H87" s="90"/>
      <c r="I87" s="18">
        <f t="shared" si="2"/>
        <v>133078</v>
      </c>
      <c r="J87" s="18">
        <f>'[1]24.08.2012r.'!M87</f>
        <v>0</v>
      </c>
      <c r="K87" s="90"/>
      <c r="L87" s="90"/>
      <c r="M87" s="18">
        <f t="shared" si="0"/>
        <v>0</v>
      </c>
      <c r="N87" s="18">
        <f t="shared" si="1"/>
        <v>133078</v>
      </c>
    </row>
    <row r="88" spans="1:14" ht="15.75">
      <c r="A88" s="114"/>
      <c r="B88" s="75"/>
      <c r="C88" s="28" t="s">
        <v>88</v>
      </c>
      <c r="D88" s="29" t="s">
        <v>89</v>
      </c>
      <c r="E88" s="18">
        <f>'[1]24.08.2012r.'!N88</f>
        <v>47175</v>
      </c>
      <c r="F88" s="18">
        <f>'[1]24.08.2012r.'!I88</f>
        <v>47175</v>
      </c>
      <c r="G88" s="90"/>
      <c r="H88" s="90"/>
      <c r="I88" s="18">
        <f t="shared" si="2"/>
        <v>47175</v>
      </c>
      <c r="J88" s="18">
        <f>'[1]24.08.2012r.'!M88</f>
        <v>0</v>
      </c>
      <c r="K88" s="90"/>
      <c r="L88" s="90"/>
      <c r="M88" s="18">
        <f t="shared" si="0"/>
        <v>0</v>
      </c>
      <c r="N88" s="18">
        <f t="shared" si="1"/>
        <v>47175</v>
      </c>
    </row>
    <row r="89" spans="1:14" ht="15.75">
      <c r="A89" s="114"/>
      <c r="B89" s="88"/>
      <c r="C89" s="89" t="s">
        <v>90</v>
      </c>
      <c r="D89" s="91" t="s">
        <v>91</v>
      </c>
      <c r="E89" s="18">
        <f>'[1]24.08.2012r.'!N89</f>
        <v>3583.98</v>
      </c>
      <c r="F89" s="18">
        <f>'[1]24.08.2012r.'!I89</f>
        <v>3583.98</v>
      </c>
      <c r="G89" s="90"/>
      <c r="H89" s="90"/>
      <c r="I89" s="18">
        <f t="shared" si="2"/>
        <v>3583.98</v>
      </c>
      <c r="J89" s="18">
        <f>'[1]24.08.2012r.'!M89</f>
        <v>0</v>
      </c>
      <c r="K89" s="90"/>
      <c r="L89" s="90"/>
      <c r="M89" s="18">
        <f t="shared" si="0"/>
        <v>0</v>
      </c>
      <c r="N89" s="18">
        <f t="shared" si="1"/>
        <v>3583.98</v>
      </c>
    </row>
    <row r="90" spans="1:14" ht="15.75">
      <c r="A90" s="114"/>
      <c r="B90" s="75"/>
      <c r="C90" s="28" t="s">
        <v>92</v>
      </c>
      <c r="D90" s="29" t="s">
        <v>93</v>
      </c>
      <c r="E90" s="18">
        <f>'[1]24.08.2012r.'!N90</f>
        <v>30000</v>
      </c>
      <c r="F90" s="18">
        <f>'[1]24.08.2012r.'!I90</f>
        <v>30000</v>
      </c>
      <c r="G90" s="90"/>
      <c r="H90" s="90"/>
      <c r="I90" s="18">
        <f t="shared" si="2"/>
        <v>30000</v>
      </c>
      <c r="J90" s="18">
        <f>'[1]24.08.2012r.'!M90</f>
        <v>0</v>
      </c>
      <c r="K90" s="90"/>
      <c r="L90" s="90"/>
      <c r="M90" s="18">
        <f t="shared" si="0"/>
        <v>0</v>
      </c>
      <c r="N90" s="18">
        <f t="shared" si="1"/>
        <v>30000</v>
      </c>
    </row>
    <row r="91" spans="1:14" ht="15.75">
      <c r="A91" s="114"/>
      <c r="B91" s="75"/>
      <c r="C91" s="28" t="s">
        <v>78</v>
      </c>
      <c r="D91" s="29" t="s">
        <v>94</v>
      </c>
      <c r="E91" s="18">
        <f>'[1]24.08.2012r.'!N91</f>
        <v>2000</v>
      </c>
      <c r="F91" s="18">
        <f>'[1]24.08.2012r.'!I91</f>
        <v>2000</v>
      </c>
      <c r="G91" s="87"/>
      <c r="H91" s="87"/>
      <c r="I91" s="18">
        <f t="shared" si="2"/>
        <v>2000</v>
      </c>
      <c r="J91" s="18">
        <f>'[1]24.08.2012r.'!M91</f>
        <v>0</v>
      </c>
      <c r="K91" s="87"/>
      <c r="L91" s="87"/>
      <c r="M91" s="18">
        <f t="shared" si="0"/>
        <v>0</v>
      </c>
      <c r="N91" s="18">
        <f t="shared" si="1"/>
        <v>2000</v>
      </c>
    </row>
    <row r="92" spans="1:14" ht="15.75">
      <c r="A92" s="114"/>
      <c r="B92" s="75"/>
      <c r="C92" s="28">
        <v>2680</v>
      </c>
      <c r="D92" s="29" t="s">
        <v>95</v>
      </c>
      <c r="E92" s="18">
        <f>'[1]24.08.2012r.'!N92</f>
        <v>1033</v>
      </c>
      <c r="F92" s="18">
        <f>'[1]24.08.2012r.'!I92</f>
        <v>1033</v>
      </c>
      <c r="G92" s="90"/>
      <c r="H92" s="90"/>
      <c r="I92" s="18">
        <f t="shared" si="2"/>
        <v>1033</v>
      </c>
      <c r="J92" s="18">
        <f>'[1]24.08.2012r.'!M92</f>
        <v>0</v>
      </c>
      <c r="K92" s="90"/>
      <c r="L92" s="90"/>
      <c r="M92" s="18">
        <f t="shared" si="0"/>
        <v>0</v>
      </c>
      <c r="N92" s="18">
        <f t="shared" si="1"/>
        <v>1033</v>
      </c>
    </row>
    <row r="93" spans="1:14" ht="15.75">
      <c r="A93" s="114"/>
      <c r="B93" s="75"/>
      <c r="C93" s="28"/>
      <c r="D93" s="29"/>
      <c r="E93" s="18"/>
      <c r="F93" s="18"/>
      <c r="G93" s="90"/>
      <c r="H93" s="90"/>
      <c r="I93" s="18"/>
      <c r="J93" s="18"/>
      <c r="K93" s="90"/>
      <c r="L93" s="90"/>
      <c r="M93" s="18"/>
      <c r="N93" s="18"/>
    </row>
    <row r="94" spans="1:14" ht="15.75">
      <c r="A94" s="114"/>
      <c r="B94" s="75"/>
      <c r="C94" s="28"/>
      <c r="D94" s="29"/>
      <c r="E94" s="18"/>
      <c r="F94" s="18"/>
      <c r="G94" s="87"/>
      <c r="H94" s="87"/>
      <c r="I94" s="18"/>
      <c r="J94" s="18"/>
      <c r="K94" s="87"/>
      <c r="L94" s="87"/>
      <c r="M94" s="18"/>
      <c r="N94" s="18"/>
    </row>
    <row r="95" spans="1:14" ht="15.75">
      <c r="A95" s="114"/>
      <c r="B95" s="75"/>
      <c r="C95" s="28"/>
      <c r="D95" s="149" t="s">
        <v>96</v>
      </c>
      <c r="E95" s="18"/>
      <c r="F95" s="18"/>
      <c r="G95" s="90"/>
      <c r="H95" s="90"/>
      <c r="I95" s="18"/>
      <c r="J95" s="18"/>
      <c r="K95" s="90"/>
      <c r="L95" s="90"/>
      <c r="M95" s="18"/>
      <c r="N95" s="18"/>
    </row>
    <row r="96" spans="1:14" ht="15.75">
      <c r="A96" s="114"/>
      <c r="B96" s="75"/>
      <c r="C96" s="28"/>
      <c r="D96" s="149" t="s">
        <v>97</v>
      </c>
      <c r="E96" s="18"/>
      <c r="F96" s="18"/>
      <c r="G96" s="87"/>
      <c r="H96" s="87"/>
      <c r="I96" s="18"/>
      <c r="J96" s="18"/>
      <c r="K96" s="87"/>
      <c r="L96" s="87"/>
      <c r="M96" s="18"/>
      <c r="N96" s="18"/>
    </row>
    <row r="97" spans="1:14" ht="16.5" thickBot="1">
      <c r="A97" s="150"/>
      <c r="B97" s="103">
        <v>75616</v>
      </c>
      <c r="C97" s="155"/>
      <c r="D97" s="153" t="s">
        <v>98</v>
      </c>
      <c r="E97" s="18">
        <f>'[1]24.08.2012r.'!N97</f>
        <v>2008335.22</v>
      </c>
      <c r="F97" s="18">
        <f>'[1]24.08.2012r.'!I97</f>
        <v>2008335.22</v>
      </c>
      <c r="G97" s="90"/>
      <c r="H97" s="90"/>
      <c r="I97" s="18">
        <f t="shared" si="2"/>
        <v>2008335.22</v>
      </c>
      <c r="J97" s="18">
        <f>'[1]24.08.2012r.'!M97</f>
        <v>0</v>
      </c>
      <c r="K97" s="90"/>
      <c r="L97" s="90"/>
      <c r="M97" s="18">
        <f t="shared" ref="M97:M165" si="6">J97+K97-L97</f>
        <v>0</v>
      </c>
      <c r="N97" s="18">
        <f t="shared" ref="N97:N165" si="7">I97+M97</f>
        <v>2008335.22</v>
      </c>
    </row>
    <row r="98" spans="1:14" ht="15.75">
      <c r="A98" s="129"/>
      <c r="B98" s="154"/>
      <c r="C98" s="23" t="s">
        <v>84</v>
      </c>
      <c r="D98" s="24" t="s">
        <v>85</v>
      </c>
      <c r="E98" s="18">
        <f>'[1]24.08.2012r.'!N98</f>
        <v>1240447</v>
      </c>
      <c r="F98" s="18">
        <f>'[1]24.08.2012r.'!I98</f>
        <v>1240447</v>
      </c>
      <c r="G98" s="86"/>
      <c r="H98" s="86"/>
      <c r="I98" s="18">
        <f t="shared" ref="I98:I165" si="8">F98+G98-H98</f>
        <v>1240447</v>
      </c>
      <c r="J98" s="18">
        <f>'[1]24.08.2012r.'!M98</f>
        <v>0</v>
      </c>
      <c r="K98" s="156"/>
      <c r="L98" s="156"/>
      <c r="M98" s="18">
        <f t="shared" si="6"/>
        <v>0</v>
      </c>
      <c r="N98" s="18">
        <f t="shared" si="7"/>
        <v>1240447</v>
      </c>
    </row>
    <row r="99" spans="1:14" ht="15.75">
      <c r="A99" s="114"/>
      <c r="B99" s="75"/>
      <c r="C99" s="28" t="s">
        <v>86</v>
      </c>
      <c r="D99" s="29" t="s">
        <v>87</v>
      </c>
      <c r="E99" s="18">
        <f>'[1]24.08.2012r.'!N99</f>
        <v>460877</v>
      </c>
      <c r="F99" s="18">
        <f>'[1]24.08.2012r.'!I99</f>
        <v>460877</v>
      </c>
      <c r="G99" s="90"/>
      <c r="H99" s="90"/>
      <c r="I99" s="18">
        <f t="shared" si="8"/>
        <v>460877</v>
      </c>
      <c r="J99" s="18">
        <f>'[1]24.08.2012r.'!M99</f>
        <v>0</v>
      </c>
      <c r="K99" s="90"/>
      <c r="L99" s="90"/>
      <c r="M99" s="18">
        <f t="shared" si="6"/>
        <v>0</v>
      </c>
      <c r="N99" s="18">
        <f t="shared" si="7"/>
        <v>460877</v>
      </c>
    </row>
    <row r="100" spans="1:14" ht="15.75">
      <c r="A100" s="114"/>
      <c r="B100" s="75"/>
      <c r="C100" s="28" t="s">
        <v>88</v>
      </c>
      <c r="D100" s="29" t="s">
        <v>89</v>
      </c>
      <c r="E100" s="18">
        <f>'[1]24.08.2012r.'!N100</f>
        <v>5561</v>
      </c>
      <c r="F100" s="18">
        <f>'[1]24.08.2012r.'!I100</f>
        <v>5561</v>
      </c>
      <c r="G100" s="90"/>
      <c r="H100" s="90"/>
      <c r="I100" s="18">
        <f t="shared" si="8"/>
        <v>5561</v>
      </c>
      <c r="J100" s="18">
        <f>'[1]24.08.2012r.'!M100</f>
        <v>0</v>
      </c>
      <c r="K100" s="90"/>
      <c r="L100" s="90"/>
      <c r="M100" s="18">
        <f t="shared" si="6"/>
        <v>0</v>
      </c>
      <c r="N100" s="18">
        <f t="shared" si="7"/>
        <v>5561</v>
      </c>
    </row>
    <row r="101" spans="1:14" ht="15.75">
      <c r="A101" s="114"/>
      <c r="B101" s="88"/>
      <c r="C101" s="89" t="s">
        <v>90</v>
      </c>
      <c r="D101" s="91" t="s">
        <v>91</v>
      </c>
      <c r="E101" s="18">
        <f>'[1]24.08.2012r.'!N101</f>
        <v>52800.22</v>
      </c>
      <c r="F101" s="18">
        <f>'[1]24.08.2012r.'!I101</f>
        <v>52800.22</v>
      </c>
      <c r="G101" s="90"/>
      <c r="H101" s="90"/>
      <c r="I101" s="18">
        <f t="shared" si="8"/>
        <v>52800.22</v>
      </c>
      <c r="J101" s="18">
        <f>'[1]24.08.2012r.'!M101</f>
        <v>0</v>
      </c>
      <c r="K101" s="90"/>
      <c r="L101" s="90"/>
      <c r="M101" s="18">
        <f t="shared" si="6"/>
        <v>0</v>
      </c>
      <c r="N101" s="18">
        <f t="shared" si="7"/>
        <v>52800.22</v>
      </c>
    </row>
    <row r="102" spans="1:14" ht="15.75">
      <c r="A102" s="114"/>
      <c r="B102" s="88"/>
      <c r="C102" s="89" t="s">
        <v>99</v>
      </c>
      <c r="D102" s="91" t="s">
        <v>100</v>
      </c>
      <c r="E102" s="18">
        <f>'[1]24.08.2012r.'!N102</f>
        <v>25000</v>
      </c>
      <c r="F102" s="18">
        <f>'[1]24.08.2012r.'!I102</f>
        <v>25000</v>
      </c>
      <c r="G102" s="90"/>
      <c r="H102" s="90"/>
      <c r="I102" s="18">
        <f t="shared" si="8"/>
        <v>25000</v>
      </c>
      <c r="J102" s="18">
        <f>'[1]24.08.2012r.'!M102</f>
        <v>0</v>
      </c>
      <c r="K102" s="90"/>
      <c r="L102" s="90"/>
      <c r="M102" s="18">
        <f t="shared" si="6"/>
        <v>0</v>
      </c>
      <c r="N102" s="18">
        <f t="shared" si="7"/>
        <v>25000</v>
      </c>
    </row>
    <row r="103" spans="1:14" ht="15.75">
      <c r="A103" s="114"/>
      <c r="B103" s="88"/>
      <c r="C103" s="89" t="s">
        <v>101</v>
      </c>
      <c r="D103" s="91" t="s">
        <v>102</v>
      </c>
      <c r="E103" s="18">
        <f>'[1]24.08.2012r.'!N103</f>
        <v>3650</v>
      </c>
      <c r="F103" s="18">
        <f>'[1]24.08.2012r.'!I103</f>
        <v>3650</v>
      </c>
      <c r="G103" s="90"/>
      <c r="H103" s="90"/>
      <c r="I103" s="18">
        <f t="shared" si="8"/>
        <v>3650</v>
      </c>
      <c r="J103" s="18">
        <f>'[1]24.08.2012r.'!M103</f>
        <v>0</v>
      </c>
      <c r="K103" s="90"/>
      <c r="L103" s="90"/>
      <c r="M103" s="18">
        <f t="shared" si="6"/>
        <v>0</v>
      </c>
      <c r="N103" s="18">
        <f t="shared" si="7"/>
        <v>3650</v>
      </c>
    </row>
    <row r="104" spans="1:14" ht="15.75">
      <c r="A104" s="114"/>
      <c r="B104" s="88"/>
      <c r="C104" s="89" t="s">
        <v>103</v>
      </c>
      <c r="D104" s="91" t="s">
        <v>104</v>
      </c>
      <c r="E104" s="18">
        <f>'[1]24.08.2012r.'!N104</f>
        <v>90000</v>
      </c>
      <c r="F104" s="18">
        <f>'[1]24.08.2012r.'!I104</f>
        <v>90000</v>
      </c>
      <c r="G104" s="90"/>
      <c r="H104" s="90"/>
      <c r="I104" s="18">
        <f t="shared" si="8"/>
        <v>90000</v>
      </c>
      <c r="J104" s="18">
        <f>'[1]24.08.2012r.'!M104</f>
        <v>0</v>
      </c>
      <c r="K104" s="90"/>
      <c r="L104" s="90"/>
      <c r="M104" s="18">
        <f t="shared" si="6"/>
        <v>0</v>
      </c>
      <c r="N104" s="18">
        <f t="shared" si="7"/>
        <v>90000</v>
      </c>
    </row>
    <row r="105" spans="1:14" ht="15.75">
      <c r="A105" s="114"/>
      <c r="B105" s="75"/>
      <c r="C105" s="28" t="s">
        <v>92</v>
      </c>
      <c r="D105" s="29" t="s">
        <v>93</v>
      </c>
      <c r="E105" s="18">
        <f>'[1]24.08.2012r.'!N105</f>
        <v>120000</v>
      </c>
      <c r="F105" s="18">
        <f>'[1]24.08.2012r.'!I105</f>
        <v>120000</v>
      </c>
      <c r="G105" s="87"/>
      <c r="H105" s="87"/>
      <c r="I105" s="18">
        <f t="shared" si="8"/>
        <v>120000</v>
      </c>
      <c r="J105" s="18">
        <f>'[1]24.08.2012r.'!M105</f>
        <v>0</v>
      </c>
      <c r="K105" s="87"/>
      <c r="L105" s="87"/>
      <c r="M105" s="18">
        <f t="shared" si="6"/>
        <v>0</v>
      </c>
      <c r="N105" s="18">
        <f t="shared" si="7"/>
        <v>120000</v>
      </c>
    </row>
    <row r="106" spans="1:14" ht="15.75">
      <c r="A106" s="114"/>
      <c r="B106" s="75"/>
      <c r="C106" s="28" t="s">
        <v>78</v>
      </c>
      <c r="D106" s="29" t="s">
        <v>94</v>
      </c>
      <c r="E106" s="18">
        <f>'[1]24.08.2012r.'!N106</f>
        <v>10000</v>
      </c>
      <c r="F106" s="18">
        <f>'[1]24.08.2012r.'!I106</f>
        <v>10000</v>
      </c>
      <c r="G106" s="90"/>
      <c r="H106" s="90"/>
      <c r="I106" s="18">
        <f t="shared" si="8"/>
        <v>10000</v>
      </c>
      <c r="J106" s="18">
        <f>'[1]24.08.2012r.'!M106</f>
        <v>0</v>
      </c>
      <c r="K106" s="90"/>
      <c r="L106" s="90"/>
      <c r="M106" s="18">
        <f t="shared" si="6"/>
        <v>0</v>
      </c>
      <c r="N106" s="18">
        <f t="shared" si="7"/>
        <v>10000</v>
      </c>
    </row>
    <row r="107" spans="1:14" ht="15.75">
      <c r="A107" s="114"/>
      <c r="B107" s="75"/>
      <c r="C107" s="157"/>
      <c r="D107" s="158"/>
      <c r="E107" s="18"/>
      <c r="F107" s="18"/>
      <c r="G107" s="90"/>
      <c r="H107" s="90"/>
      <c r="I107" s="18"/>
      <c r="J107" s="18"/>
      <c r="K107" s="90"/>
      <c r="L107" s="90"/>
      <c r="M107" s="18"/>
      <c r="N107" s="18"/>
    </row>
    <row r="108" spans="1:14" ht="15.75">
      <c r="A108" s="114"/>
      <c r="B108" s="75"/>
      <c r="C108" s="157"/>
      <c r="D108" s="159" t="s">
        <v>105</v>
      </c>
      <c r="E108" s="18"/>
      <c r="F108" s="18"/>
      <c r="G108" s="90"/>
      <c r="H108" s="90"/>
      <c r="I108" s="18"/>
      <c r="J108" s="18"/>
      <c r="K108" s="90"/>
      <c r="L108" s="90"/>
      <c r="M108" s="18"/>
      <c r="N108" s="18"/>
    </row>
    <row r="109" spans="1:14" ht="16.5" thickBot="1">
      <c r="A109" s="150"/>
      <c r="B109" s="103">
        <v>75618</v>
      </c>
      <c r="C109" s="104"/>
      <c r="D109" s="105" t="s">
        <v>106</v>
      </c>
      <c r="E109" s="18">
        <f>'[1]24.08.2012r.'!N109</f>
        <v>601417.69999999995</v>
      </c>
      <c r="F109" s="18">
        <f>'[1]24.08.2012r.'!I109</f>
        <v>601417.69999999995</v>
      </c>
      <c r="G109" s="87">
        <f>SUM(G110:G115)</f>
        <v>0</v>
      </c>
      <c r="H109" s="90"/>
      <c r="I109" s="18">
        <f t="shared" si="8"/>
        <v>601417.69999999995</v>
      </c>
      <c r="J109" s="18">
        <f>'[1]24.08.2012r.'!M109</f>
        <v>0</v>
      </c>
      <c r="K109" s="90"/>
      <c r="L109" s="90"/>
      <c r="M109" s="18">
        <f t="shared" si="6"/>
        <v>0</v>
      </c>
      <c r="N109" s="18">
        <f t="shared" si="7"/>
        <v>601417.69999999995</v>
      </c>
    </row>
    <row r="110" spans="1:14" ht="15.75">
      <c r="A110" s="160"/>
      <c r="B110" s="73"/>
      <c r="C110" s="23" t="s">
        <v>107</v>
      </c>
      <c r="D110" s="24" t="s">
        <v>108</v>
      </c>
      <c r="E110" s="18">
        <f>'[1]24.08.2012r.'!N110</f>
        <v>16000</v>
      </c>
      <c r="F110" s="18">
        <f>'[1]24.08.2012r.'!I110</f>
        <v>16000</v>
      </c>
      <c r="G110" s="87"/>
      <c r="H110" s="87"/>
      <c r="I110" s="18">
        <f t="shared" si="8"/>
        <v>16000</v>
      </c>
      <c r="J110" s="18">
        <f>'[1]24.08.2012r.'!M110</f>
        <v>0</v>
      </c>
      <c r="K110" s="87"/>
      <c r="L110" s="87"/>
      <c r="M110" s="18">
        <f t="shared" si="6"/>
        <v>0</v>
      </c>
      <c r="N110" s="18">
        <f t="shared" si="7"/>
        <v>16000</v>
      </c>
    </row>
    <row r="111" spans="1:14" ht="15.75">
      <c r="A111" s="129"/>
      <c r="B111" s="73"/>
      <c r="C111" s="23" t="s">
        <v>109</v>
      </c>
      <c r="D111" s="24" t="s">
        <v>110</v>
      </c>
      <c r="E111" s="18">
        <f>'[1]24.08.2012r.'!N111</f>
        <v>420000</v>
      </c>
      <c r="F111" s="18">
        <f>'[1]24.08.2012r.'!I111</f>
        <v>420000</v>
      </c>
      <c r="G111" s="90"/>
      <c r="H111" s="90"/>
      <c r="I111" s="18">
        <f t="shared" si="8"/>
        <v>420000</v>
      </c>
      <c r="J111" s="18">
        <f>'[1]24.08.2012r.'!M111</f>
        <v>0</v>
      </c>
      <c r="K111" s="90"/>
      <c r="L111" s="90"/>
      <c r="M111" s="18">
        <f t="shared" si="6"/>
        <v>0</v>
      </c>
      <c r="N111" s="18">
        <f t="shared" si="7"/>
        <v>420000</v>
      </c>
    </row>
    <row r="112" spans="1:14" ht="15.75">
      <c r="A112" s="114"/>
      <c r="B112" s="75"/>
      <c r="C112" s="28" t="s">
        <v>111</v>
      </c>
      <c r="D112" s="29" t="s">
        <v>112</v>
      </c>
      <c r="E112" s="18">
        <f>'[1]24.08.2012r.'!N112</f>
        <v>113367.7</v>
      </c>
      <c r="F112" s="18">
        <f>'[1]24.08.2012r.'!I112</f>
        <v>113367.7</v>
      </c>
      <c r="G112" s="90"/>
      <c r="H112" s="90"/>
      <c r="I112" s="18">
        <f t="shared" si="8"/>
        <v>113367.7</v>
      </c>
      <c r="J112" s="18">
        <f>'[1]24.08.2012r.'!M112</f>
        <v>0</v>
      </c>
      <c r="K112" s="90"/>
      <c r="L112" s="90"/>
      <c r="M112" s="18">
        <f t="shared" si="6"/>
        <v>0</v>
      </c>
      <c r="N112" s="18">
        <f t="shared" si="7"/>
        <v>113367.7</v>
      </c>
    </row>
    <row r="113" spans="1:14" ht="15.75">
      <c r="A113" s="114"/>
      <c r="B113" s="75"/>
      <c r="C113" s="28"/>
      <c r="D113" s="29" t="s">
        <v>113</v>
      </c>
      <c r="E113" s="18"/>
      <c r="F113" s="18"/>
      <c r="G113" s="90"/>
      <c r="H113" s="90"/>
      <c r="I113" s="18"/>
      <c r="J113" s="18"/>
      <c r="K113" s="90"/>
      <c r="L113" s="90"/>
      <c r="M113" s="18"/>
      <c r="N113" s="18"/>
    </row>
    <row r="114" spans="1:14" ht="15.75">
      <c r="A114" s="114"/>
      <c r="B114" s="75"/>
      <c r="C114" s="28" t="s">
        <v>114</v>
      </c>
      <c r="D114" s="29" t="s">
        <v>115</v>
      </c>
      <c r="E114" s="18">
        <f>'[1]24.08.2012r.'!N114</f>
        <v>52000</v>
      </c>
      <c r="F114" s="18">
        <f>'[1]24.08.2012r.'!I114</f>
        <v>52000</v>
      </c>
      <c r="G114" s="90"/>
      <c r="H114" s="90"/>
      <c r="I114" s="18">
        <f t="shared" si="8"/>
        <v>52000</v>
      </c>
      <c r="J114" s="18">
        <f>'[1]24.08.2012r.'!M114</f>
        <v>0</v>
      </c>
      <c r="K114" s="90"/>
      <c r="L114" s="90"/>
      <c r="M114" s="18">
        <f t="shared" si="6"/>
        <v>0</v>
      </c>
      <c r="N114" s="18">
        <f t="shared" si="7"/>
        <v>52000</v>
      </c>
    </row>
    <row r="115" spans="1:14" ht="15.75">
      <c r="A115" s="114"/>
      <c r="B115" s="75"/>
      <c r="C115" s="161" t="s">
        <v>116</v>
      </c>
      <c r="D115" s="24" t="s">
        <v>117</v>
      </c>
      <c r="E115" s="18">
        <f>'[1]24.08.2012r.'!N115</f>
        <v>50</v>
      </c>
      <c r="F115" s="18">
        <f>'[1]24.08.2012r.'!I115</f>
        <v>50</v>
      </c>
      <c r="G115" s="90"/>
      <c r="H115" s="90"/>
      <c r="I115" s="18">
        <f t="shared" si="8"/>
        <v>50</v>
      </c>
      <c r="J115" s="18">
        <f>'[1]24.08.2012r.'!M115</f>
        <v>0</v>
      </c>
      <c r="K115" s="90"/>
      <c r="L115" s="90"/>
      <c r="M115" s="18">
        <f t="shared" si="6"/>
        <v>0</v>
      </c>
      <c r="N115" s="18">
        <f t="shared" si="7"/>
        <v>50</v>
      </c>
    </row>
    <row r="116" spans="1:14" ht="15.75">
      <c r="A116" s="114"/>
      <c r="B116" s="75"/>
      <c r="C116" s="28"/>
      <c r="D116" s="29"/>
      <c r="E116" s="18"/>
      <c r="F116" s="18"/>
      <c r="G116" s="156"/>
      <c r="H116" s="156"/>
      <c r="I116" s="18"/>
      <c r="J116" s="18"/>
      <c r="K116" s="86"/>
      <c r="L116" s="86"/>
      <c r="M116" s="18"/>
      <c r="N116" s="18"/>
    </row>
    <row r="117" spans="1:14" ht="16.5" thickBot="1">
      <c r="A117" s="150"/>
      <c r="B117" s="103">
        <v>75621</v>
      </c>
      <c r="C117" s="104"/>
      <c r="D117" s="105" t="s">
        <v>118</v>
      </c>
      <c r="E117" s="18">
        <f>'[1]24.08.2012r.'!N117</f>
        <v>3398409</v>
      </c>
      <c r="F117" s="18">
        <f>'[1]24.08.2012r.'!I117</f>
        <v>3398409</v>
      </c>
      <c r="G117" s="90"/>
      <c r="H117" s="90"/>
      <c r="I117" s="18">
        <f t="shared" si="8"/>
        <v>3398409</v>
      </c>
      <c r="J117" s="18">
        <f>'[1]24.08.2012r.'!M117</f>
        <v>0</v>
      </c>
      <c r="K117" s="87"/>
      <c r="L117" s="87"/>
      <c r="M117" s="18">
        <f t="shared" si="6"/>
        <v>0</v>
      </c>
      <c r="N117" s="18">
        <f t="shared" si="7"/>
        <v>3398409</v>
      </c>
    </row>
    <row r="118" spans="1:14" ht="15.75">
      <c r="A118" s="129"/>
      <c r="B118" s="73"/>
      <c r="C118" s="23" t="s">
        <v>119</v>
      </c>
      <c r="D118" s="29" t="s">
        <v>120</v>
      </c>
      <c r="E118" s="18">
        <f>'[1]24.08.2012r.'!N118</f>
        <v>3363409</v>
      </c>
      <c r="F118" s="18">
        <f>'[1]24.08.2012r.'!I118</f>
        <v>3363409</v>
      </c>
      <c r="G118" s="87"/>
      <c r="H118" s="87"/>
      <c r="I118" s="18">
        <f t="shared" si="8"/>
        <v>3363409</v>
      </c>
      <c r="J118" s="18">
        <f>'[1]24.08.2012r.'!M118</f>
        <v>0</v>
      </c>
      <c r="K118" s="87"/>
      <c r="L118" s="90"/>
      <c r="M118" s="18">
        <f t="shared" si="6"/>
        <v>0</v>
      </c>
      <c r="N118" s="18">
        <f t="shared" si="7"/>
        <v>3363409</v>
      </c>
    </row>
    <row r="119" spans="1:14" ht="15.75">
      <c r="A119" s="114"/>
      <c r="B119" s="100"/>
      <c r="C119" s="28" t="s">
        <v>121</v>
      </c>
      <c r="D119" s="29" t="s">
        <v>122</v>
      </c>
      <c r="E119" s="18">
        <f>'[1]24.08.2012r.'!N119</f>
        <v>35000</v>
      </c>
      <c r="F119" s="18">
        <f>'[1]24.08.2012r.'!I119</f>
        <v>35000</v>
      </c>
      <c r="G119" s="87"/>
      <c r="H119" s="87"/>
      <c r="I119" s="18">
        <f t="shared" si="8"/>
        <v>35000</v>
      </c>
      <c r="J119" s="18">
        <f>'[1]24.08.2012r.'!M119</f>
        <v>0</v>
      </c>
      <c r="K119" s="87"/>
      <c r="L119" s="87"/>
      <c r="M119" s="18">
        <f t="shared" si="6"/>
        <v>0</v>
      </c>
      <c r="N119" s="18">
        <f t="shared" si="7"/>
        <v>35000</v>
      </c>
    </row>
    <row r="120" spans="1:14" ht="15.75">
      <c r="A120" s="114"/>
      <c r="B120" s="100"/>
      <c r="C120" s="28"/>
      <c r="D120" s="29"/>
      <c r="E120" s="18"/>
      <c r="F120" s="18"/>
      <c r="G120" s="156"/>
      <c r="H120" s="156"/>
      <c r="I120" s="18"/>
      <c r="J120" s="18"/>
      <c r="K120" s="156"/>
      <c r="L120" s="156"/>
      <c r="M120" s="18"/>
      <c r="N120" s="18"/>
    </row>
    <row r="121" spans="1:14" ht="16.5" thickBot="1">
      <c r="A121" s="77">
        <v>758</v>
      </c>
      <c r="B121" s="78"/>
      <c r="C121" s="79"/>
      <c r="D121" s="80" t="s">
        <v>123</v>
      </c>
      <c r="E121" s="18">
        <f>'[1]24.08.2012r.'!N121</f>
        <v>5873146</v>
      </c>
      <c r="F121" s="18">
        <f>'[1]24.08.2012r.'!I121</f>
        <v>5873146</v>
      </c>
      <c r="G121" s="162">
        <f>G122+G125+G128+G132</f>
        <v>30072</v>
      </c>
      <c r="H121" s="163"/>
      <c r="I121" s="18">
        <f t="shared" si="8"/>
        <v>5903218</v>
      </c>
      <c r="J121" s="18">
        <f>'[1]24.08.2012r.'!M121</f>
        <v>0</v>
      </c>
      <c r="K121" s="163"/>
      <c r="L121" s="163"/>
      <c r="M121" s="18">
        <f t="shared" si="6"/>
        <v>0</v>
      </c>
      <c r="N121" s="18">
        <f t="shared" si="7"/>
        <v>5903218</v>
      </c>
    </row>
    <row r="122" spans="1:14" ht="17.25" thickTop="1" thickBot="1">
      <c r="A122" s="164"/>
      <c r="B122" s="165">
        <v>75801</v>
      </c>
      <c r="C122" s="69" t="s">
        <v>80</v>
      </c>
      <c r="D122" s="166" t="s">
        <v>124</v>
      </c>
      <c r="E122" s="18">
        <f>'[1]24.08.2012r.'!N122</f>
        <v>5120566</v>
      </c>
      <c r="F122" s="18">
        <f>'[1]24.08.2012r.'!I122</f>
        <v>5120566</v>
      </c>
      <c r="G122" s="86">
        <f>SUM(G123)</f>
        <v>5072</v>
      </c>
      <c r="H122" s="86"/>
      <c r="I122" s="18">
        <f t="shared" si="8"/>
        <v>5125638</v>
      </c>
      <c r="J122" s="18">
        <f>'[1]24.08.2012r.'!M122</f>
        <v>0</v>
      </c>
      <c r="K122" s="156"/>
      <c r="L122" s="156"/>
      <c r="M122" s="18">
        <f t="shared" si="6"/>
        <v>0</v>
      </c>
      <c r="N122" s="18">
        <f t="shared" si="7"/>
        <v>5125638</v>
      </c>
    </row>
    <row r="123" spans="1:14" ht="15.75">
      <c r="A123" s="129"/>
      <c r="B123" s="73"/>
      <c r="C123" s="23">
        <v>2920</v>
      </c>
      <c r="D123" s="24" t="s">
        <v>125</v>
      </c>
      <c r="E123" s="18">
        <f>'[1]24.08.2012r.'!N123</f>
        <v>5120566</v>
      </c>
      <c r="F123" s="18">
        <f>'[1]24.08.2012r.'!I123</f>
        <v>5120566</v>
      </c>
      <c r="G123" s="90">
        <v>5072</v>
      </c>
      <c r="H123" s="90"/>
      <c r="I123" s="18">
        <f t="shared" si="8"/>
        <v>5125638</v>
      </c>
      <c r="J123" s="18">
        <f>'[1]24.08.2012r.'!M123</f>
        <v>0</v>
      </c>
      <c r="K123" s="90"/>
      <c r="L123" s="90"/>
      <c r="M123" s="18">
        <f t="shared" si="6"/>
        <v>0</v>
      </c>
      <c r="N123" s="18">
        <f t="shared" si="7"/>
        <v>5125638</v>
      </c>
    </row>
    <row r="124" spans="1:14" ht="15.75">
      <c r="A124" s="114"/>
      <c r="B124" s="75"/>
      <c r="C124" s="23"/>
      <c r="D124" s="24"/>
      <c r="E124" s="18"/>
      <c r="F124" s="18"/>
      <c r="G124" s="87"/>
      <c r="H124" s="87"/>
      <c r="I124" s="18"/>
      <c r="J124" s="18"/>
      <c r="K124" s="87"/>
      <c r="L124" s="87"/>
      <c r="M124" s="18"/>
      <c r="N124" s="18"/>
    </row>
    <row r="125" spans="1:14" ht="16.5" thickBot="1">
      <c r="A125" s="150"/>
      <c r="B125" s="103">
        <v>75807</v>
      </c>
      <c r="C125" s="104"/>
      <c r="D125" s="105" t="s">
        <v>126</v>
      </c>
      <c r="E125" s="18">
        <f>'[1]24.08.2012r.'!N125</f>
        <v>660204</v>
      </c>
      <c r="F125" s="18">
        <f>'[1]24.08.2012r.'!I125</f>
        <v>660204</v>
      </c>
      <c r="G125" s="90"/>
      <c r="H125" s="90"/>
      <c r="I125" s="18">
        <f t="shared" si="8"/>
        <v>660204</v>
      </c>
      <c r="J125" s="18">
        <f>'[1]24.08.2012r.'!M125</f>
        <v>0</v>
      </c>
      <c r="K125" s="90"/>
      <c r="L125" s="90"/>
      <c r="M125" s="18">
        <f t="shared" si="6"/>
        <v>0</v>
      </c>
      <c r="N125" s="18">
        <f t="shared" si="7"/>
        <v>660204</v>
      </c>
    </row>
    <row r="126" spans="1:14" ht="15.75">
      <c r="A126" s="129"/>
      <c r="B126" s="73"/>
      <c r="C126" s="23">
        <v>2920</v>
      </c>
      <c r="D126" s="24" t="s">
        <v>125</v>
      </c>
      <c r="E126" s="18">
        <f>'[1]24.08.2012r.'!N126</f>
        <v>660204</v>
      </c>
      <c r="F126" s="18">
        <f>'[1]24.08.2012r.'!I126</f>
        <v>660204</v>
      </c>
      <c r="G126" s="90"/>
      <c r="H126" s="90"/>
      <c r="I126" s="18">
        <f t="shared" si="8"/>
        <v>660204</v>
      </c>
      <c r="J126" s="18">
        <f>'[1]24.08.2012r.'!M126</f>
        <v>0</v>
      </c>
      <c r="K126" s="90"/>
      <c r="L126" s="90"/>
      <c r="M126" s="18">
        <f t="shared" si="6"/>
        <v>0</v>
      </c>
      <c r="N126" s="18">
        <f t="shared" si="7"/>
        <v>660204</v>
      </c>
    </row>
    <row r="127" spans="1:14" ht="15.75">
      <c r="A127" s="114"/>
      <c r="B127" s="75"/>
      <c r="C127" s="28"/>
      <c r="D127" s="29"/>
      <c r="E127" s="18"/>
      <c r="F127" s="18"/>
      <c r="G127" s="90"/>
      <c r="H127" s="90"/>
      <c r="I127" s="18"/>
      <c r="J127" s="18"/>
      <c r="K127" s="90"/>
      <c r="L127" s="90"/>
      <c r="M127" s="18"/>
      <c r="N127" s="18"/>
    </row>
    <row r="128" spans="1:14" ht="16.5" thickBot="1">
      <c r="A128" s="150"/>
      <c r="B128" s="103">
        <v>75814</v>
      </c>
      <c r="C128" s="104"/>
      <c r="D128" s="105" t="s">
        <v>127</v>
      </c>
      <c r="E128" s="18">
        <f>'[1]24.08.2012r.'!N128</f>
        <v>64686</v>
      </c>
      <c r="F128" s="18">
        <f>'[1]24.08.2012r.'!I128</f>
        <v>64686</v>
      </c>
      <c r="G128" s="87">
        <f>SUM(G129:G130)</f>
        <v>25000</v>
      </c>
      <c r="H128" s="90"/>
      <c r="I128" s="18">
        <f t="shared" si="8"/>
        <v>89686</v>
      </c>
      <c r="J128" s="18">
        <f>'[1]24.08.2012r.'!M128</f>
        <v>0</v>
      </c>
      <c r="K128" s="90"/>
      <c r="L128" s="90"/>
      <c r="M128" s="18">
        <f t="shared" si="6"/>
        <v>0</v>
      </c>
      <c r="N128" s="18">
        <f t="shared" si="7"/>
        <v>89686</v>
      </c>
    </row>
    <row r="129" spans="1:14" ht="15.75">
      <c r="A129" s="129"/>
      <c r="B129" s="73"/>
      <c r="C129" s="161" t="s">
        <v>116</v>
      </c>
      <c r="D129" s="24" t="s">
        <v>117</v>
      </c>
      <c r="E129" s="18">
        <f>'[1]24.08.2012r.'!N129</f>
        <v>40000</v>
      </c>
      <c r="F129" s="18">
        <f>'[1]24.08.2012r.'!I129</f>
        <v>40000</v>
      </c>
      <c r="G129" s="90">
        <v>25000</v>
      </c>
      <c r="H129" s="90"/>
      <c r="I129" s="18">
        <f t="shared" si="8"/>
        <v>65000</v>
      </c>
      <c r="J129" s="18">
        <f>'[1]24.08.2012r.'!M129</f>
        <v>0</v>
      </c>
      <c r="K129" s="90"/>
      <c r="L129" s="90"/>
      <c r="M129" s="18">
        <f t="shared" si="6"/>
        <v>0</v>
      </c>
      <c r="N129" s="18">
        <f t="shared" si="7"/>
        <v>65000</v>
      </c>
    </row>
    <row r="130" spans="1:14" ht="15.75">
      <c r="A130" s="129"/>
      <c r="B130" s="73"/>
      <c r="C130" s="108" t="s">
        <v>56</v>
      </c>
      <c r="D130" s="93" t="s">
        <v>57</v>
      </c>
      <c r="E130" s="18">
        <f>'[1]24.08.2012r.'!N130</f>
        <v>24686</v>
      </c>
      <c r="F130" s="18">
        <f>'[1]24.08.2012r.'!I130</f>
        <v>24686</v>
      </c>
      <c r="G130" s="90"/>
      <c r="H130" s="90"/>
      <c r="I130" s="18">
        <f t="shared" si="8"/>
        <v>24686</v>
      </c>
      <c r="J130" s="18">
        <f>'[1]24.08.2012r.'!M130</f>
        <v>0</v>
      </c>
      <c r="K130" s="90"/>
      <c r="L130" s="90"/>
      <c r="M130" s="18">
        <f t="shared" si="6"/>
        <v>0</v>
      </c>
      <c r="N130" s="18">
        <f t="shared" si="7"/>
        <v>24686</v>
      </c>
    </row>
    <row r="131" spans="1:14" ht="15.75">
      <c r="A131" s="114"/>
      <c r="B131" s="75"/>
      <c r="C131" s="28"/>
      <c r="D131" s="29"/>
      <c r="E131" s="18"/>
      <c r="F131" s="18"/>
      <c r="G131" s="90"/>
      <c r="H131" s="90"/>
      <c r="I131" s="18"/>
      <c r="J131" s="18"/>
      <c r="K131" s="90"/>
      <c r="L131" s="90"/>
      <c r="M131" s="18"/>
      <c r="N131" s="18"/>
    </row>
    <row r="132" spans="1:14" ht="16.5" thickBot="1">
      <c r="A132" s="150"/>
      <c r="B132" s="103">
        <v>75831</v>
      </c>
      <c r="C132" s="104"/>
      <c r="D132" s="105" t="s">
        <v>128</v>
      </c>
      <c r="E132" s="18">
        <f>'[1]24.08.2012r.'!N132</f>
        <v>27690</v>
      </c>
      <c r="F132" s="18">
        <f>'[1]24.08.2012r.'!I132</f>
        <v>27690</v>
      </c>
      <c r="G132" s="90"/>
      <c r="H132" s="90"/>
      <c r="I132" s="18">
        <f t="shared" si="8"/>
        <v>27690</v>
      </c>
      <c r="J132" s="18">
        <f>'[1]24.08.2012r.'!M132</f>
        <v>0</v>
      </c>
      <c r="K132" s="90"/>
      <c r="L132" s="90"/>
      <c r="M132" s="18">
        <f t="shared" si="6"/>
        <v>0</v>
      </c>
      <c r="N132" s="18">
        <f t="shared" si="7"/>
        <v>27690</v>
      </c>
    </row>
    <row r="133" spans="1:14" ht="15.75">
      <c r="A133" s="129"/>
      <c r="B133" s="73"/>
      <c r="C133" s="167">
        <v>2920</v>
      </c>
      <c r="D133" s="24" t="s">
        <v>125</v>
      </c>
      <c r="E133" s="18">
        <f>'[1]24.08.2012r.'!N133</f>
        <v>27690</v>
      </c>
      <c r="F133" s="18">
        <f>'[1]24.08.2012r.'!I133</f>
        <v>27690</v>
      </c>
      <c r="G133" s="87"/>
      <c r="H133" s="87"/>
      <c r="I133" s="18">
        <f t="shared" si="8"/>
        <v>27690</v>
      </c>
      <c r="J133" s="18">
        <f>'[1]24.08.2012r.'!M133</f>
        <v>0</v>
      </c>
      <c r="K133" s="87"/>
      <c r="L133" s="87"/>
      <c r="M133" s="18">
        <f t="shared" si="6"/>
        <v>0</v>
      </c>
      <c r="N133" s="18">
        <f t="shared" si="7"/>
        <v>27690</v>
      </c>
    </row>
    <row r="134" spans="1:14" ht="15.75">
      <c r="A134" s="114"/>
      <c r="B134" s="75"/>
      <c r="C134" s="74"/>
      <c r="D134" s="29"/>
      <c r="E134" s="18"/>
      <c r="F134" s="18"/>
      <c r="G134" s="90"/>
      <c r="H134" s="90"/>
      <c r="I134" s="18"/>
      <c r="J134" s="18"/>
      <c r="K134" s="90"/>
      <c r="L134" s="90"/>
      <c r="M134" s="18"/>
      <c r="N134" s="18"/>
    </row>
    <row r="135" spans="1:14" ht="16.5" thickBot="1">
      <c r="A135" s="77">
        <v>801</v>
      </c>
      <c r="B135" s="78"/>
      <c r="C135" s="122"/>
      <c r="D135" s="80" t="s">
        <v>129</v>
      </c>
      <c r="E135" s="18">
        <f>'[1]24.08.2012r.'!N135</f>
        <v>428621</v>
      </c>
      <c r="F135" s="18">
        <f>'[1]24.08.2012r.'!I135</f>
        <v>428621</v>
      </c>
      <c r="G135" s="119"/>
      <c r="H135" s="119"/>
      <c r="I135" s="18">
        <f t="shared" si="8"/>
        <v>428621</v>
      </c>
      <c r="J135" s="18">
        <f>'[1]24.08.2012r.'!M135</f>
        <v>0</v>
      </c>
      <c r="K135" s="119"/>
      <c r="L135" s="119"/>
      <c r="M135" s="18">
        <f t="shared" si="6"/>
        <v>0</v>
      </c>
      <c r="N135" s="18">
        <f t="shared" si="7"/>
        <v>428621</v>
      </c>
    </row>
    <row r="136" spans="1:14" ht="17.25" thickTop="1" thickBot="1">
      <c r="A136" s="124"/>
      <c r="B136" s="68">
        <v>80101</v>
      </c>
      <c r="C136" s="69"/>
      <c r="D136" s="70" t="s">
        <v>130</v>
      </c>
      <c r="E136" s="18">
        <f>'[1]24.08.2012r.'!N136</f>
        <v>17884</v>
      </c>
      <c r="F136" s="18">
        <f>'[1]24.08.2012r.'!I136</f>
        <v>17884</v>
      </c>
      <c r="G136" s="90"/>
      <c r="H136" s="90"/>
      <c r="I136" s="18">
        <f t="shared" si="8"/>
        <v>17884</v>
      </c>
      <c r="J136" s="18">
        <f>'[1]24.08.2012r.'!M136</f>
        <v>0</v>
      </c>
      <c r="K136" s="90"/>
      <c r="L136" s="90"/>
      <c r="M136" s="18">
        <f t="shared" si="6"/>
        <v>0</v>
      </c>
      <c r="N136" s="18">
        <f t="shared" si="7"/>
        <v>17884</v>
      </c>
    </row>
    <row r="137" spans="1:14" ht="15.75">
      <c r="A137" s="114"/>
      <c r="B137" s="75"/>
      <c r="C137" s="28"/>
      <c r="D137" s="29" t="s">
        <v>25</v>
      </c>
      <c r="E137" s="18"/>
      <c r="F137" s="18"/>
      <c r="G137" s="90"/>
      <c r="H137" s="90"/>
      <c r="I137" s="18"/>
      <c r="J137" s="18"/>
      <c r="K137" s="90"/>
      <c r="L137" s="90"/>
      <c r="M137" s="18"/>
      <c r="N137" s="18"/>
    </row>
    <row r="138" spans="1:14" ht="15.75">
      <c r="A138" s="114"/>
      <c r="B138" s="75"/>
      <c r="C138" s="28"/>
      <c r="D138" s="29" t="s">
        <v>131</v>
      </c>
      <c r="E138" s="18"/>
      <c r="F138" s="18"/>
      <c r="G138" s="87"/>
      <c r="H138" s="87"/>
      <c r="I138" s="18"/>
      <c r="J138" s="18"/>
      <c r="K138" s="87"/>
      <c r="L138" s="87"/>
      <c r="M138" s="18"/>
      <c r="N138" s="18"/>
    </row>
    <row r="139" spans="1:14" ht="15.75">
      <c r="A139" s="114"/>
      <c r="B139" s="75"/>
      <c r="C139" s="28" t="s">
        <v>27</v>
      </c>
      <c r="D139" s="29" t="s">
        <v>28</v>
      </c>
      <c r="E139" s="18">
        <f>'[1]24.08.2012r.'!N139</f>
        <v>17884</v>
      </c>
      <c r="F139" s="18">
        <f>'[1]24.08.2012r.'!I139</f>
        <v>17884</v>
      </c>
      <c r="G139" s="90"/>
      <c r="H139" s="90"/>
      <c r="I139" s="18">
        <f t="shared" si="8"/>
        <v>17884</v>
      </c>
      <c r="J139" s="18">
        <f>'[1]24.08.2012r.'!M139</f>
        <v>0</v>
      </c>
      <c r="K139" s="90"/>
      <c r="L139" s="90"/>
      <c r="M139" s="18">
        <f t="shared" si="6"/>
        <v>0</v>
      </c>
      <c r="N139" s="18">
        <f t="shared" si="7"/>
        <v>17884</v>
      </c>
    </row>
    <row r="140" spans="1:14" ht="15.75">
      <c r="A140" s="114"/>
      <c r="B140" s="75"/>
      <c r="C140" s="157"/>
      <c r="D140" s="158"/>
      <c r="E140" s="18"/>
      <c r="F140" s="18"/>
      <c r="G140" s="90"/>
      <c r="H140" s="90"/>
      <c r="I140" s="18"/>
      <c r="J140" s="18"/>
      <c r="K140" s="90"/>
      <c r="L140" s="90"/>
      <c r="M140" s="18"/>
      <c r="N140" s="18"/>
    </row>
    <row r="141" spans="1:14" ht="16.5" thickBot="1">
      <c r="A141" s="150"/>
      <c r="B141" s="103">
        <v>80103</v>
      </c>
      <c r="C141" s="104"/>
      <c r="D141" s="105" t="s">
        <v>132</v>
      </c>
      <c r="E141" s="18">
        <f>'[1]24.08.2012r.'!N141</f>
        <v>44100</v>
      </c>
      <c r="F141" s="18">
        <f>'[1]24.08.2012r.'!I141</f>
        <v>44100</v>
      </c>
      <c r="G141" s="90"/>
      <c r="H141" s="90"/>
      <c r="I141" s="18">
        <f t="shared" si="8"/>
        <v>44100</v>
      </c>
      <c r="J141" s="18">
        <f>'[1]24.08.2012r.'!M141</f>
        <v>0</v>
      </c>
      <c r="K141" s="90"/>
      <c r="L141" s="90"/>
      <c r="M141" s="18">
        <f t="shared" si="6"/>
        <v>0</v>
      </c>
      <c r="N141" s="18">
        <f t="shared" si="7"/>
        <v>44100</v>
      </c>
    </row>
    <row r="142" spans="1:14" ht="15.75">
      <c r="A142" s="129"/>
      <c r="B142" s="73"/>
      <c r="C142" s="23" t="s">
        <v>133</v>
      </c>
      <c r="D142" s="24" t="s">
        <v>134</v>
      </c>
      <c r="E142" s="18">
        <f>'[1]24.08.2012r.'!N142</f>
        <v>44100</v>
      </c>
      <c r="F142" s="18">
        <f>'[1]24.08.2012r.'!I142</f>
        <v>44100</v>
      </c>
      <c r="G142" s="87"/>
      <c r="H142" s="87"/>
      <c r="I142" s="18">
        <f t="shared" si="8"/>
        <v>44100</v>
      </c>
      <c r="J142" s="18">
        <f>'[1]24.08.2012r.'!M142</f>
        <v>0</v>
      </c>
      <c r="K142" s="87"/>
      <c r="L142" s="87"/>
      <c r="M142" s="18">
        <f t="shared" si="6"/>
        <v>0</v>
      </c>
      <c r="N142" s="18">
        <f t="shared" si="7"/>
        <v>44100</v>
      </c>
    </row>
    <row r="143" spans="1:14" ht="15.75">
      <c r="A143" s="168"/>
      <c r="B143" s="169"/>
      <c r="C143" s="157"/>
      <c r="D143" s="158"/>
      <c r="E143" s="18"/>
      <c r="F143" s="18"/>
      <c r="G143" s="87"/>
      <c r="H143" s="87"/>
      <c r="I143" s="18"/>
      <c r="J143" s="18"/>
      <c r="K143" s="87"/>
      <c r="L143" s="87"/>
      <c r="M143" s="18"/>
      <c r="N143" s="18"/>
    </row>
    <row r="144" spans="1:14" ht="16.5" thickBot="1">
      <c r="A144" s="150"/>
      <c r="B144" s="103">
        <v>80104</v>
      </c>
      <c r="C144" s="104"/>
      <c r="D144" s="105" t="s">
        <v>135</v>
      </c>
      <c r="E144" s="18">
        <f>'[1]24.08.2012r.'!N144</f>
        <v>65268</v>
      </c>
      <c r="F144" s="18">
        <f>'[1]24.08.2012r.'!I144</f>
        <v>65268</v>
      </c>
      <c r="G144" s="87"/>
      <c r="H144" s="87"/>
      <c r="I144" s="18">
        <f t="shared" si="8"/>
        <v>65268</v>
      </c>
      <c r="J144" s="18">
        <f>'[1]24.08.2012r.'!M144</f>
        <v>0</v>
      </c>
      <c r="K144" s="87"/>
      <c r="L144" s="87"/>
      <c r="M144" s="18">
        <f t="shared" si="6"/>
        <v>0</v>
      </c>
      <c r="N144" s="18">
        <f t="shared" si="7"/>
        <v>65268</v>
      </c>
    </row>
    <row r="145" spans="1:14" ht="15.75">
      <c r="A145" s="129"/>
      <c r="B145" s="73"/>
      <c r="C145" s="23" t="s">
        <v>133</v>
      </c>
      <c r="D145" s="24" t="s">
        <v>134</v>
      </c>
      <c r="E145" s="18">
        <f>'[1]24.08.2012r.'!N145</f>
        <v>65268</v>
      </c>
      <c r="F145" s="18">
        <f>'[1]24.08.2012r.'!I145</f>
        <v>65268</v>
      </c>
      <c r="G145" s="90"/>
      <c r="H145" s="90"/>
      <c r="I145" s="18">
        <f t="shared" si="8"/>
        <v>65268</v>
      </c>
      <c r="J145" s="18">
        <f>'[1]24.08.2012r.'!M145</f>
        <v>0</v>
      </c>
      <c r="K145" s="90"/>
      <c r="L145" s="90"/>
      <c r="M145" s="18">
        <f t="shared" si="6"/>
        <v>0</v>
      </c>
      <c r="N145" s="18">
        <f t="shared" si="7"/>
        <v>65268</v>
      </c>
    </row>
    <row r="146" spans="1:14" ht="15.75">
      <c r="A146" s="168"/>
      <c r="B146" s="169"/>
      <c r="C146" s="157"/>
      <c r="D146" s="158"/>
      <c r="E146" s="18"/>
      <c r="F146" s="18"/>
      <c r="G146" s="90"/>
      <c r="H146" s="90"/>
      <c r="I146" s="18"/>
      <c r="J146" s="18"/>
      <c r="K146" s="90"/>
      <c r="L146" s="90"/>
      <c r="M146" s="18"/>
      <c r="N146" s="18"/>
    </row>
    <row r="147" spans="1:14" ht="16.5" thickBot="1">
      <c r="A147" s="150"/>
      <c r="B147" s="103">
        <v>80113</v>
      </c>
      <c r="C147" s="104"/>
      <c r="D147" s="105" t="s">
        <v>136</v>
      </c>
      <c r="E147" s="18">
        <f>'[1]24.08.2012r.'!N147</f>
        <v>5000</v>
      </c>
      <c r="F147" s="18">
        <f>'[1]24.08.2012r.'!I147</f>
        <v>5000</v>
      </c>
      <c r="G147" s="90"/>
      <c r="H147" s="90"/>
      <c r="I147" s="18">
        <f t="shared" si="8"/>
        <v>5000</v>
      </c>
      <c r="J147" s="18">
        <f>'[1]24.08.2012r.'!M147</f>
        <v>0</v>
      </c>
      <c r="K147" s="90"/>
      <c r="L147" s="90"/>
      <c r="M147" s="18">
        <f t="shared" si="6"/>
        <v>0</v>
      </c>
      <c r="N147" s="18">
        <f t="shared" si="7"/>
        <v>5000</v>
      </c>
    </row>
    <row r="148" spans="1:14" ht="15.75">
      <c r="A148" s="129"/>
      <c r="B148" s="73"/>
      <c r="C148" s="23" t="s">
        <v>133</v>
      </c>
      <c r="D148" s="24" t="s">
        <v>134</v>
      </c>
      <c r="E148" s="18">
        <f>'[1]24.08.2012r.'!N148</f>
        <v>5000</v>
      </c>
      <c r="F148" s="18">
        <f>'[1]24.08.2012r.'!I148</f>
        <v>5000</v>
      </c>
      <c r="G148" s="90"/>
      <c r="H148" s="90"/>
      <c r="I148" s="18">
        <f t="shared" si="8"/>
        <v>5000</v>
      </c>
      <c r="J148" s="18">
        <f>'[1]24.08.2012r.'!M148</f>
        <v>0</v>
      </c>
      <c r="K148" s="90"/>
      <c r="L148" s="90"/>
      <c r="M148" s="18">
        <f t="shared" si="6"/>
        <v>0</v>
      </c>
      <c r="N148" s="18">
        <f t="shared" si="7"/>
        <v>5000</v>
      </c>
    </row>
    <row r="149" spans="1:14" ht="15.75">
      <c r="A149" s="114"/>
      <c r="B149" s="73"/>
      <c r="C149" s="23"/>
      <c r="D149" s="24"/>
      <c r="E149" s="18"/>
      <c r="F149" s="18"/>
      <c r="G149" s="87"/>
      <c r="H149" s="87"/>
      <c r="I149" s="18"/>
      <c r="J149" s="18"/>
      <c r="K149" s="87"/>
      <c r="L149" s="87"/>
      <c r="M149" s="18"/>
      <c r="N149" s="18"/>
    </row>
    <row r="150" spans="1:14" ht="16.5" thickBot="1">
      <c r="A150" s="150"/>
      <c r="B150" s="103">
        <v>80114</v>
      </c>
      <c r="C150" s="104"/>
      <c r="D150" s="105" t="s">
        <v>137</v>
      </c>
      <c r="E150" s="18">
        <f>'[1]24.08.2012r.'!N150</f>
        <v>920</v>
      </c>
      <c r="F150" s="18">
        <f>'[1]24.08.2012r.'!I150</f>
        <v>920</v>
      </c>
      <c r="G150" s="90"/>
      <c r="H150" s="90"/>
      <c r="I150" s="18">
        <f t="shared" si="8"/>
        <v>920</v>
      </c>
      <c r="J150" s="18">
        <f>'[1]24.08.2012r.'!M150</f>
        <v>0</v>
      </c>
      <c r="K150" s="90"/>
      <c r="L150" s="90"/>
      <c r="M150" s="18">
        <f t="shared" si="6"/>
        <v>0</v>
      </c>
      <c r="N150" s="18">
        <f t="shared" si="7"/>
        <v>920</v>
      </c>
    </row>
    <row r="151" spans="1:14" ht="15.75">
      <c r="A151" s="160"/>
      <c r="B151" s="170"/>
      <c r="C151" s="171" t="s">
        <v>61</v>
      </c>
      <c r="D151" s="172" t="s">
        <v>138</v>
      </c>
      <c r="E151" s="18">
        <f>'[1]24.08.2012r.'!N151</f>
        <v>820</v>
      </c>
      <c r="F151" s="18">
        <f>'[1]24.08.2012r.'!I151</f>
        <v>820</v>
      </c>
      <c r="G151" s="90"/>
      <c r="H151" s="90"/>
      <c r="I151" s="18">
        <f t="shared" si="8"/>
        <v>820</v>
      </c>
      <c r="J151" s="18">
        <f>'[1]24.08.2012r.'!M151</f>
        <v>0</v>
      </c>
      <c r="K151" s="90"/>
      <c r="L151" s="90"/>
      <c r="M151" s="18">
        <f t="shared" si="6"/>
        <v>0</v>
      </c>
      <c r="N151" s="18">
        <f t="shared" si="7"/>
        <v>820</v>
      </c>
    </row>
    <row r="152" spans="1:14" ht="15.75">
      <c r="A152" s="114"/>
      <c r="B152" s="75"/>
      <c r="C152" s="173" t="s">
        <v>116</v>
      </c>
      <c r="D152" s="29" t="s">
        <v>117</v>
      </c>
      <c r="E152" s="18">
        <f>'[1]24.08.2012r.'!N152</f>
        <v>100</v>
      </c>
      <c r="F152" s="18">
        <f>'[1]24.08.2012r.'!I152</f>
        <v>100</v>
      </c>
      <c r="G152" s="90"/>
      <c r="H152" s="90"/>
      <c r="I152" s="18">
        <f t="shared" si="8"/>
        <v>100</v>
      </c>
      <c r="J152" s="18">
        <f>'[1]24.08.2012r.'!M152</f>
        <v>0</v>
      </c>
      <c r="K152" s="90"/>
      <c r="L152" s="90"/>
      <c r="M152" s="18">
        <f t="shared" si="6"/>
        <v>0</v>
      </c>
      <c r="N152" s="18">
        <f t="shared" si="7"/>
        <v>100</v>
      </c>
    </row>
    <row r="153" spans="1:14" ht="15.75">
      <c r="A153" s="114"/>
      <c r="B153" s="75"/>
      <c r="C153" s="74"/>
      <c r="D153" s="29"/>
      <c r="E153" s="18"/>
      <c r="F153" s="18"/>
      <c r="G153" s="90"/>
      <c r="H153" s="90"/>
      <c r="I153" s="18"/>
      <c r="J153" s="18"/>
      <c r="K153" s="90"/>
      <c r="L153" s="90"/>
      <c r="M153" s="18"/>
      <c r="N153" s="18"/>
    </row>
    <row r="154" spans="1:14" ht="16.5" thickBot="1">
      <c r="A154" s="150"/>
      <c r="B154" s="103">
        <v>80148</v>
      </c>
      <c r="C154" s="104"/>
      <c r="D154" s="174" t="s">
        <v>139</v>
      </c>
      <c r="E154" s="18">
        <f>'[1]24.08.2012r.'!N154</f>
        <v>295449</v>
      </c>
      <c r="F154" s="18">
        <f>'[1]24.08.2012r.'!I154</f>
        <v>295449</v>
      </c>
      <c r="G154" s="87"/>
      <c r="H154" s="87"/>
      <c r="I154" s="18">
        <f t="shared" si="8"/>
        <v>295449</v>
      </c>
      <c r="J154" s="18">
        <f>'[1]24.08.2012r.'!M154</f>
        <v>0</v>
      </c>
      <c r="K154" s="87"/>
      <c r="L154" s="87"/>
      <c r="M154" s="18">
        <f t="shared" si="6"/>
        <v>0</v>
      </c>
      <c r="N154" s="18">
        <f t="shared" si="7"/>
        <v>295449</v>
      </c>
    </row>
    <row r="155" spans="1:14" ht="15.75">
      <c r="A155" s="168"/>
      <c r="B155" s="169"/>
      <c r="C155" s="23" t="s">
        <v>133</v>
      </c>
      <c r="D155" s="24" t="s">
        <v>140</v>
      </c>
      <c r="E155" s="18">
        <f>'[1]24.08.2012r.'!N155</f>
        <v>295449</v>
      </c>
      <c r="F155" s="18">
        <f>'[1]24.08.2012r.'!I155</f>
        <v>295449</v>
      </c>
      <c r="G155" s="87"/>
      <c r="H155" s="87"/>
      <c r="I155" s="18">
        <f t="shared" si="8"/>
        <v>295449</v>
      </c>
      <c r="J155" s="18">
        <f>'[1]24.08.2012r.'!M155</f>
        <v>0</v>
      </c>
      <c r="K155" s="90"/>
      <c r="L155" s="90"/>
      <c r="M155" s="18">
        <f t="shared" si="6"/>
        <v>0</v>
      </c>
      <c r="N155" s="18">
        <f t="shared" si="7"/>
        <v>295449</v>
      </c>
    </row>
    <row r="156" spans="1:14" ht="15.75">
      <c r="A156" s="168"/>
      <c r="B156" s="169"/>
      <c r="C156" s="157"/>
      <c r="D156" s="158"/>
      <c r="E156" s="18"/>
      <c r="F156" s="18"/>
      <c r="G156" s="90"/>
      <c r="H156" s="90"/>
      <c r="I156" s="18"/>
      <c r="J156" s="18"/>
      <c r="K156" s="90"/>
      <c r="L156" s="90"/>
      <c r="M156" s="18"/>
      <c r="N156" s="18"/>
    </row>
    <row r="157" spans="1:14" ht="16.5" thickBot="1">
      <c r="A157" s="77">
        <v>852</v>
      </c>
      <c r="B157" s="78"/>
      <c r="C157" s="79"/>
      <c r="D157" s="80" t="s">
        <v>141</v>
      </c>
      <c r="E157" s="18">
        <f>'[1]24.08.2012r.'!N157</f>
        <v>1710051</v>
      </c>
      <c r="F157" s="18">
        <f>'[1]24.08.2012r.'!I157</f>
        <v>1710051</v>
      </c>
      <c r="G157" s="94">
        <f>G159+G168+G175+G179+G183+G188+G191</f>
        <v>118</v>
      </c>
      <c r="H157" s="94">
        <f>H159+H168+H175+H179+H183+H188+H191</f>
        <v>0</v>
      </c>
      <c r="I157" s="18">
        <f t="shared" si="8"/>
        <v>1710169</v>
      </c>
      <c r="J157" s="18">
        <f>'[1]24.08.2012r.'!M157</f>
        <v>0</v>
      </c>
      <c r="K157" s="119"/>
      <c r="L157" s="119"/>
      <c r="M157" s="18">
        <f t="shared" si="6"/>
        <v>0</v>
      </c>
      <c r="N157" s="18">
        <f t="shared" si="7"/>
        <v>1710169</v>
      </c>
    </row>
    <row r="158" spans="1:14" ht="16.5" thickTop="1">
      <c r="A158" s="129"/>
      <c r="B158" s="154"/>
      <c r="C158" s="175"/>
      <c r="D158" s="176" t="s">
        <v>142</v>
      </c>
      <c r="E158" s="18"/>
      <c r="F158" s="18"/>
      <c r="G158" s="90"/>
      <c r="H158" s="90"/>
      <c r="I158" s="18"/>
      <c r="J158" s="18"/>
      <c r="K158" s="90"/>
      <c r="L158" s="90"/>
      <c r="M158" s="18"/>
      <c r="N158" s="18"/>
    </row>
    <row r="159" spans="1:14" ht="16.5" thickBot="1">
      <c r="A159" s="150"/>
      <c r="B159" s="103">
        <v>85212</v>
      </c>
      <c r="C159" s="104"/>
      <c r="D159" s="177" t="s">
        <v>143</v>
      </c>
      <c r="E159" s="18">
        <f>'[1]24.08.2012r.'!N159</f>
        <v>1563750</v>
      </c>
      <c r="F159" s="18">
        <f>'[1]24.08.2012r.'!I159</f>
        <v>1563750</v>
      </c>
      <c r="G159" s="87">
        <f>SUM(G160:G165)</f>
        <v>0</v>
      </c>
      <c r="H159" s="87">
        <f>SUM(H160:H165)</f>
        <v>0</v>
      </c>
      <c r="I159" s="18">
        <f t="shared" si="8"/>
        <v>1563750</v>
      </c>
      <c r="J159" s="18">
        <f>'[1]24.08.2012r.'!M159</f>
        <v>0</v>
      </c>
      <c r="K159" s="90"/>
      <c r="L159" s="90"/>
      <c r="M159" s="18">
        <f t="shared" si="6"/>
        <v>0</v>
      </c>
      <c r="N159" s="18">
        <f t="shared" si="7"/>
        <v>1563750</v>
      </c>
    </row>
    <row r="160" spans="1:14" ht="15.75">
      <c r="A160" s="160"/>
      <c r="B160" s="178"/>
      <c r="C160" s="59" t="s">
        <v>144</v>
      </c>
      <c r="D160" s="93" t="s">
        <v>117</v>
      </c>
      <c r="E160" s="18">
        <f>'[1]24.08.2012r.'!N160</f>
        <v>50</v>
      </c>
      <c r="F160" s="18">
        <f>'[1]24.08.2012r.'!I160</f>
        <v>50</v>
      </c>
      <c r="G160" s="90"/>
      <c r="H160" s="87"/>
      <c r="I160" s="18">
        <f t="shared" si="8"/>
        <v>50</v>
      </c>
      <c r="J160" s="18">
        <f>'[1]24.08.2012r.'!M160</f>
        <v>0</v>
      </c>
      <c r="K160" s="90"/>
      <c r="L160" s="90"/>
      <c r="M160" s="18">
        <f t="shared" si="6"/>
        <v>0</v>
      </c>
      <c r="N160" s="18">
        <f t="shared" si="7"/>
        <v>50</v>
      </c>
    </row>
    <row r="161" spans="1:14" ht="15.75">
      <c r="A161" s="114"/>
      <c r="B161" s="100"/>
      <c r="C161" s="108" t="s">
        <v>56</v>
      </c>
      <c r="D161" s="93" t="s">
        <v>57</v>
      </c>
      <c r="E161" s="18">
        <f>'[1]24.08.2012r.'!N161</f>
        <v>2000</v>
      </c>
      <c r="F161" s="18">
        <f>'[1]24.08.2012r.'!I161</f>
        <v>2000</v>
      </c>
      <c r="G161" s="90"/>
      <c r="H161" s="87"/>
      <c r="I161" s="18">
        <f t="shared" si="8"/>
        <v>2000</v>
      </c>
      <c r="J161" s="18">
        <f>'[1]24.08.2012r.'!M161</f>
        <v>0</v>
      </c>
      <c r="K161" s="90"/>
      <c r="L161" s="90"/>
      <c r="M161" s="18">
        <f t="shared" si="6"/>
        <v>0</v>
      </c>
      <c r="N161" s="18">
        <f t="shared" si="7"/>
        <v>2000</v>
      </c>
    </row>
    <row r="162" spans="1:14" ht="15.75">
      <c r="A162" s="114"/>
      <c r="B162" s="100"/>
      <c r="C162" s="108" t="s">
        <v>145</v>
      </c>
      <c r="D162" s="93" t="s">
        <v>146</v>
      </c>
      <c r="E162" s="18">
        <f>'[1]24.08.2012r.'!N162</f>
        <v>8500</v>
      </c>
      <c r="F162" s="18">
        <f>'[1]24.08.2012r.'!I162</f>
        <v>8500</v>
      </c>
      <c r="G162" s="90"/>
      <c r="H162" s="87"/>
      <c r="I162" s="18">
        <f t="shared" si="8"/>
        <v>8500</v>
      </c>
      <c r="J162" s="18">
        <f>'[1]24.08.2012r.'!M162</f>
        <v>0</v>
      </c>
      <c r="K162" s="90"/>
      <c r="L162" s="90"/>
      <c r="M162" s="18">
        <f t="shared" si="6"/>
        <v>0</v>
      </c>
      <c r="N162" s="18">
        <f t="shared" si="7"/>
        <v>8500</v>
      </c>
    </row>
    <row r="163" spans="1:14" ht="15.75">
      <c r="A163" s="114"/>
      <c r="B163" s="100"/>
      <c r="C163" s="175"/>
      <c r="D163" s="24" t="s">
        <v>147</v>
      </c>
      <c r="E163" s="18"/>
      <c r="F163" s="18"/>
      <c r="G163" s="87"/>
      <c r="H163" s="87"/>
      <c r="I163" s="18"/>
      <c r="J163" s="18"/>
      <c r="K163" s="90"/>
      <c r="L163" s="90"/>
      <c r="M163" s="18"/>
      <c r="N163" s="18"/>
    </row>
    <row r="164" spans="1:14" ht="15.75">
      <c r="A164" s="114"/>
      <c r="B164" s="100"/>
      <c r="C164" s="175"/>
      <c r="D164" s="29" t="s">
        <v>148</v>
      </c>
      <c r="E164" s="18"/>
      <c r="F164" s="18"/>
      <c r="G164" s="90"/>
      <c r="H164" s="90"/>
      <c r="I164" s="18"/>
      <c r="J164" s="18"/>
      <c r="K164" s="90"/>
      <c r="L164" s="90"/>
      <c r="M164" s="18"/>
      <c r="N164" s="18"/>
    </row>
    <row r="165" spans="1:14" ht="15.75">
      <c r="A165" s="114"/>
      <c r="B165" s="100"/>
      <c r="C165" s="23">
        <v>2010</v>
      </c>
      <c r="D165" s="29" t="s">
        <v>149</v>
      </c>
      <c r="E165" s="18">
        <f>'[1]24.08.2012r.'!N165</f>
        <v>1553200</v>
      </c>
      <c r="F165" s="18">
        <f>'[1]24.08.2012r.'!I165</f>
        <v>1553200</v>
      </c>
      <c r="G165" s="87"/>
      <c r="H165" s="90"/>
      <c r="I165" s="18">
        <f t="shared" si="8"/>
        <v>1553200</v>
      </c>
      <c r="J165" s="18">
        <f>'[1]24.08.2012r.'!M165</f>
        <v>0</v>
      </c>
      <c r="K165" s="90"/>
      <c r="L165" s="90"/>
      <c r="M165" s="18">
        <f t="shared" si="6"/>
        <v>0</v>
      </c>
      <c r="N165" s="18">
        <f t="shared" si="7"/>
        <v>1553200</v>
      </c>
    </row>
    <row r="166" spans="1:14" ht="15.75">
      <c r="A166" s="114"/>
      <c r="B166" s="100"/>
      <c r="C166" s="101"/>
      <c r="D166" s="149"/>
      <c r="E166" s="18"/>
      <c r="F166" s="18"/>
      <c r="G166" s="90"/>
      <c r="H166" s="90"/>
      <c r="I166" s="18"/>
      <c r="J166" s="18"/>
      <c r="K166" s="90"/>
      <c r="L166" s="90"/>
      <c r="M166" s="18"/>
      <c r="N166" s="18"/>
    </row>
    <row r="167" spans="1:14" ht="15.75">
      <c r="A167" s="114"/>
      <c r="B167" s="100"/>
      <c r="C167" s="101"/>
      <c r="D167" s="149" t="s">
        <v>150</v>
      </c>
      <c r="E167" s="18"/>
      <c r="F167" s="18"/>
      <c r="G167" s="179"/>
      <c r="H167" s="179"/>
      <c r="I167" s="18"/>
      <c r="J167" s="18"/>
      <c r="K167" s="90"/>
      <c r="L167" s="90"/>
      <c r="M167" s="18"/>
      <c r="N167" s="18"/>
    </row>
    <row r="168" spans="1:14" ht="30" thickBot="1">
      <c r="A168" s="150"/>
      <c r="B168" s="103">
        <v>85213</v>
      </c>
      <c r="C168" s="104"/>
      <c r="D168" s="180" t="s">
        <v>151</v>
      </c>
      <c r="E168" s="18">
        <f>'[1]24.08.2012r.'!N168</f>
        <v>3847</v>
      </c>
      <c r="F168" s="18">
        <f>'[1]24.08.2012r.'!I168</f>
        <v>3847</v>
      </c>
      <c r="G168" s="181">
        <f>SUM(G169:G173)</f>
        <v>118</v>
      </c>
      <c r="H168" s="181">
        <f>SUM(H169:H173)</f>
        <v>0</v>
      </c>
      <c r="I168" s="18">
        <f t="shared" ref="I168:I233" si="9">F168+G168-H168</f>
        <v>3965</v>
      </c>
      <c r="J168" s="18">
        <f>'[1]24.08.2012r.'!M168</f>
        <v>0</v>
      </c>
      <c r="K168" s="90"/>
      <c r="L168" s="90"/>
      <c r="M168" s="18">
        <f t="shared" ref="M168:M238" si="10">J168+K168-L168</f>
        <v>0</v>
      </c>
      <c r="N168" s="18">
        <f t="shared" ref="N168:N238" si="11">I168+M168</f>
        <v>3965</v>
      </c>
    </row>
    <row r="169" spans="1:14" ht="15.75">
      <c r="A169" s="129"/>
      <c r="B169" s="154"/>
      <c r="C169" s="175"/>
      <c r="D169" s="24" t="s">
        <v>152</v>
      </c>
      <c r="E169" s="18"/>
      <c r="F169" s="18"/>
      <c r="G169" s="87"/>
      <c r="H169" s="87"/>
      <c r="I169" s="18"/>
      <c r="J169" s="18"/>
      <c r="K169" s="87"/>
      <c r="L169" s="87"/>
      <c r="M169" s="18"/>
      <c r="N169" s="18"/>
    </row>
    <row r="170" spans="1:14" ht="15.75">
      <c r="A170" s="114"/>
      <c r="B170" s="75"/>
      <c r="C170" s="28"/>
      <c r="D170" s="29" t="s">
        <v>38</v>
      </c>
      <c r="E170" s="18"/>
      <c r="F170" s="18"/>
      <c r="G170" s="87"/>
      <c r="H170" s="87"/>
      <c r="I170" s="18"/>
      <c r="J170" s="18"/>
      <c r="K170" s="87"/>
      <c r="L170" s="87"/>
      <c r="M170" s="18"/>
      <c r="N170" s="18"/>
    </row>
    <row r="171" spans="1:14" ht="15.75">
      <c r="A171" s="114"/>
      <c r="B171" s="75"/>
      <c r="C171" s="28">
        <v>2010</v>
      </c>
      <c r="D171" s="29" t="s">
        <v>153</v>
      </c>
      <c r="E171" s="18">
        <f>'[1]24.08.2012r.'!N171</f>
        <v>2219</v>
      </c>
      <c r="F171" s="18">
        <f>'[1]24.08.2012r.'!I171</f>
        <v>2219</v>
      </c>
      <c r="G171" s="90"/>
      <c r="H171" s="90"/>
      <c r="I171" s="18">
        <f t="shared" si="9"/>
        <v>2219</v>
      </c>
      <c r="J171" s="18">
        <f>'[1]24.08.2012r.'!M171</f>
        <v>0</v>
      </c>
      <c r="K171" s="90"/>
      <c r="L171" s="90"/>
      <c r="M171" s="18">
        <f t="shared" si="10"/>
        <v>0</v>
      </c>
      <c r="N171" s="18">
        <f t="shared" si="11"/>
        <v>2219</v>
      </c>
    </row>
    <row r="172" spans="1:14" ht="15.75">
      <c r="A172" s="114"/>
      <c r="B172" s="75"/>
      <c r="C172" s="28"/>
      <c r="D172" s="24" t="s">
        <v>154</v>
      </c>
      <c r="E172" s="18"/>
      <c r="F172" s="18"/>
      <c r="G172" s="86"/>
      <c r="H172" s="86"/>
      <c r="I172" s="18"/>
      <c r="J172" s="18"/>
      <c r="K172" s="156"/>
      <c r="L172" s="156"/>
      <c r="M172" s="18"/>
      <c r="N172" s="18"/>
    </row>
    <row r="173" spans="1:14" ht="15.75">
      <c r="A173" s="114"/>
      <c r="B173" s="75"/>
      <c r="C173" s="28">
        <v>2030</v>
      </c>
      <c r="D173" s="29" t="s">
        <v>155</v>
      </c>
      <c r="E173" s="18">
        <f>'[1]24.08.2012r.'!N173</f>
        <v>1628</v>
      </c>
      <c r="F173" s="18">
        <f>'[1]24.08.2012r.'!I173</f>
        <v>1628</v>
      </c>
      <c r="G173" s="87">
        <v>118</v>
      </c>
      <c r="H173" s="90"/>
      <c r="I173" s="18">
        <f t="shared" si="9"/>
        <v>1746</v>
      </c>
      <c r="J173" s="18">
        <f>'[1]24.08.2012r.'!M173</f>
        <v>0</v>
      </c>
      <c r="K173" s="90"/>
      <c r="L173" s="90"/>
      <c r="M173" s="18">
        <f t="shared" si="10"/>
        <v>0</v>
      </c>
      <c r="N173" s="18">
        <f t="shared" si="11"/>
        <v>1746</v>
      </c>
    </row>
    <row r="174" spans="1:14" ht="15.75">
      <c r="A174" s="114"/>
      <c r="B174" s="75"/>
      <c r="C174" s="74"/>
      <c r="D174" s="29"/>
      <c r="E174" s="18"/>
      <c r="F174" s="18"/>
      <c r="G174" s="90"/>
      <c r="H174" s="90"/>
      <c r="I174" s="18"/>
      <c r="J174" s="18"/>
      <c r="K174" s="90"/>
      <c r="L174" s="90"/>
      <c r="M174" s="18"/>
      <c r="N174" s="18"/>
    </row>
    <row r="175" spans="1:14" ht="16.5" thickBot="1">
      <c r="A175" s="150"/>
      <c r="B175" s="103">
        <v>85214</v>
      </c>
      <c r="C175" s="104"/>
      <c r="D175" s="105" t="s">
        <v>156</v>
      </c>
      <c r="E175" s="18">
        <f>'[1]24.08.2012r.'!N175</f>
        <v>23132</v>
      </c>
      <c r="F175" s="18">
        <f>'[1]24.08.2012r.'!I175</f>
        <v>23132</v>
      </c>
      <c r="G175" s="87"/>
      <c r="H175" s="87"/>
      <c r="I175" s="18">
        <f t="shared" si="9"/>
        <v>23132</v>
      </c>
      <c r="J175" s="18">
        <f>'[1]24.08.2012r.'!M175</f>
        <v>0</v>
      </c>
      <c r="K175" s="87"/>
      <c r="L175" s="87"/>
      <c r="M175" s="18">
        <f t="shared" si="10"/>
        <v>0</v>
      </c>
      <c r="N175" s="18">
        <f t="shared" si="11"/>
        <v>23132</v>
      </c>
    </row>
    <row r="176" spans="1:14" ht="15.75">
      <c r="A176" s="114"/>
      <c r="B176" s="75"/>
      <c r="C176" s="28"/>
      <c r="D176" s="24" t="s">
        <v>154</v>
      </c>
      <c r="E176" s="18"/>
      <c r="F176" s="18"/>
      <c r="G176" s="87"/>
      <c r="H176" s="87"/>
      <c r="I176" s="18"/>
      <c r="J176" s="18"/>
      <c r="K176" s="87"/>
      <c r="L176" s="87"/>
      <c r="M176" s="18"/>
      <c r="N176" s="18"/>
    </row>
    <row r="177" spans="1:14" ht="15.75">
      <c r="A177" s="114"/>
      <c r="B177" s="75"/>
      <c r="C177" s="28">
        <v>2030</v>
      </c>
      <c r="D177" s="29" t="s">
        <v>155</v>
      </c>
      <c r="E177" s="18">
        <f>'[1]24.08.2012r.'!N177</f>
        <v>23132</v>
      </c>
      <c r="F177" s="18">
        <f>'[1]24.08.2012r.'!I177</f>
        <v>23132</v>
      </c>
      <c r="G177" s="87"/>
      <c r="H177" s="87"/>
      <c r="I177" s="18">
        <f t="shared" si="9"/>
        <v>23132</v>
      </c>
      <c r="J177" s="18">
        <f>'[1]24.08.2012r.'!M177</f>
        <v>0</v>
      </c>
      <c r="K177" s="87"/>
      <c r="L177" s="87"/>
      <c r="M177" s="18">
        <f t="shared" si="10"/>
        <v>0</v>
      </c>
      <c r="N177" s="18">
        <f t="shared" si="11"/>
        <v>23132</v>
      </c>
    </row>
    <row r="178" spans="1:14" ht="15.75">
      <c r="A178" s="114"/>
      <c r="B178" s="75"/>
      <c r="C178" s="28"/>
      <c r="D178" s="29"/>
      <c r="E178" s="18"/>
      <c r="F178" s="18"/>
      <c r="G178" s="90"/>
      <c r="H178" s="90"/>
      <c r="I178" s="18"/>
      <c r="J178" s="18"/>
      <c r="K178" s="90"/>
      <c r="L178" s="90"/>
      <c r="M178" s="18"/>
      <c r="N178" s="18"/>
    </row>
    <row r="179" spans="1:14" ht="16.5" thickBot="1">
      <c r="A179" s="150"/>
      <c r="B179" s="103">
        <v>85216</v>
      </c>
      <c r="C179" s="104"/>
      <c r="D179" s="96" t="s">
        <v>157</v>
      </c>
      <c r="E179" s="18">
        <f>'[1]24.08.2012r.'!N179</f>
        <v>20874</v>
      </c>
      <c r="F179" s="18">
        <f>'[1]24.08.2012r.'!I179</f>
        <v>20874</v>
      </c>
      <c r="G179" s="87">
        <f>SUM(G180:G181)</f>
        <v>0</v>
      </c>
      <c r="H179" s="87"/>
      <c r="I179" s="18">
        <f t="shared" si="9"/>
        <v>20874</v>
      </c>
      <c r="J179" s="18">
        <f>'[1]24.08.2012r.'!M179</f>
        <v>0</v>
      </c>
      <c r="K179" s="90"/>
      <c r="L179" s="90"/>
      <c r="M179" s="18">
        <f t="shared" si="10"/>
        <v>0</v>
      </c>
      <c r="N179" s="18">
        <f t="shared" si="11"/>
        <v>20874</v>
      </c>
    </row>
    <row r="180" spans="1:14" ht="15.75">
      <c r="A180" s="160"/>
      <c r="B180" s="75"/>
      <c r="C180" s="28"/>
      <c r="D180" s="24" t="s">
        <v>154</v>
      </c>
      <c r="E180" s="18"/>
      <c r="F180" s="18"/>
      <c r="G180" s="90"/>
      <c r="H180" s="90"/>
      <c r="I180" s="18"/>
      <c r="J180" s="18"/>
      <c r="K180" s="90"/>
      <c r="L180" s="90"/>
      <c r="M180" s="18"/>
      <c r="N180" s="18"/>
    </row>
    <row r="181" spans="1:14" ht="15.75">
      <c r="A181" s="168"/>
      <c r="B181" s="75"/>
      <c r="C181" s="28">
        <v>2030</v>
      </c>
      <c r="D181" s="29" t="s">
        <v>155</v>
      </c>
      <c r="E181" s="18">
        <f>'[1]24.08.2012r.'!N181</f>
        <v>20874</v>
      </c>
      <c r="F181" s="18">
        <f>'[1]24.08.2012r.'!I181</f>
        <v>20874</v>
      </c>
      <c r="G181" s="179"/>
      <c r="H181" s="179"/>
      <c r="I181" s="18">
        <f t="shared" si="9"/>
        <v>20874</v>
      </c>
      <c r="J181" s="18">
        <f>'[1]24.08.2012r.'!M181</f>
        <v>0</v>
      </c>
      <c r="K181" s="179"/>
      <c r="L181" s="179"/>
      <c r="M181" s="18">
        <f t="shared" si="10"/>
        <v>0</v>
      </c>
      <c r="N181" s="18">
        <f t="shared" si="11"/>
        <v>20874</v>
      </c>
    </row>
    <row r="182" spans="1:14" ht="15.75">
      <c r="A182" s="168"/>
      <c r="B182" s="169"/>
      <c r="C182" s="157"/>
      <c r="D182" s="158"/>
      <c r="E182" s="18"/>
      <c r="F182" s="18"/>
      <c r="G182" s="90"/>
      <c r="H182" s="90"/>
      <c r="I182" s="18"/>
      <c r="J182" s="18"/>
      <c r="K182" s="90"/>
      <c r="L182" s="90"/>
      <c r="M182" s="18"/>
      <c r="N182" s="18"/>
    </row>
    <row r="183" spans="1:14" ht="16.5" thickBot="1">
      <c r="A183" s="150"/>
      <c r="B183" s="103">
        <v>85219</v>
      </c>
      <c r="C183" s="152"/>
      <c r="D183" s="153" t="s">
        <v>158</v>
      </c>
      <c r="E183" s="18">
        <f>'[1]24.08.2012r.'!N183</f>
        <v>35993</v>
      </c>
      <c r="F183" s="18">
        <f>'[1]24.08.2012r.'!I183</f>
        <v>35993</v>
      </c>
      <c r="G183" s="87">
        <f>SUM(G184)</f>
        <v>0</v>
      </c>
      <c r="H183" s="87">
        <f>SUM(H184:H186)</f>
        <v>0</v>
      </c>
      <c r="I183" s="18">
        <f t="shared" si="9"/>
        <v>35993</v>
      </c>
      <c r="J183" s="18">
        <f>'[1]24.08.2012r.'!M183</f>
        <v>0</v>
      </c>
      <c r="K183" s="90"/>
      <c r="L183" s="90"/>
      <c r="M183" s="18">
        <f t="shared" si="10"/>
        <v>0</v>
      </c>
      <c r="N183" s="18">
        <f t="shared" si="11"/>
        <v>35993</v>
      </c>
    </row>
    <row r="184" spans="1:14" ht="15.75">
      <c r="A184" s="160"/>
      <c r="B184" s="178"/>
      <c r="C184" s="59" t="s">
        <v>144</v>
      </c>
      <c r="D184" s="93" t="s">
        <v>117</v>
      </c>
      <c r="E184" s="18">
        <f>'[1]24.08.2012r.'!N184</f>
        <v>150</v>
      </c>
      <c r="F184" s="18">
        <f>'[1]24.08.2012r.'!I184</f>
        <v>150</v>
      </c>
      <c r="G184" s="90"/>
      <c r="H184" s="90"/>
      <c r="I184" s="18">
        <f t="shared" si="9"/>
        <v>150</v>
      </c>
      <c r="J184" s="18">
        <f>'[1]24.08.2012r.'!M184</f>
        <v>0</v>
      </c>
      <c r="K184" s="90"/>
      <c r="L184" s="90"/>
      <c r="M184" s="18">
        <f t="shared" si="10"/>
        <v>0</v>
      </c>
      <c r="N184" s="18">
        <f t="shared" si="11"/>
        <v>150</v>
      </c>
    </row>
    <row r="185" spans="1:14" ht="15.75">
      <c r="A185" s="114"/>
      <c r="B185" s="75"/>
      <c r="C185" s="23"/>
      <c r="D185" s="24" t="s">
        <v>154</v>
      </c>
      <c r="E185" s="18"/>
      <c r="F185" s="18"/>
      <c r="G185" s="90"/>
      <c r="H185" s="90"/>
      <c r="I185" s="18"/>
      <c r="J185" s="18"/>
      <c r="K185" s="90"/>
      <c r="L185" s="90"/>
      <c r="M185" s="18"/>
      <c r="N185" s="18"/>
    </row>
    <row r="186" spans="1:14" ht="15.75">
      <c r="A186" s="114"/>
      <c r="B186" s="75"/>
      <c r="C186" s="28">
        <v>2030</v>
      </c>
      <c r="D186" s="29" t="s">
        <v>159</v>
      </c>
      <c r="E186" s="18">
        <f>'[1]24.08.2012r.'!N186</f>
        <v>35843</v>
      </c>
      <c r="F186" s="18">
        <f>'[1]24.08.2012r.'!I186</f>
        <v>35843</v>
      </c>
      <c r="G186" s="156"/>
      <c r="H186" s="156"/>
      <c r="I186" s="18">
        <f t="shared" si="9"/>
        <v>35843</v>
      </c>
      <c r="J186" s="18">
        <f>'[1]24.08.2012r.'!M186</f>
        <v>0</v>
      </c>
      <c r="K186" s="156"/>
      <c r="L186" s="156"/>
      <c r="M186" s="18">
        <f t="shared" si="10"/>
        <v>0</v>
      </c>
      <c r="N186" s="18">
        <f t="shared" si="11"/>
        <v>35843</v>
      </c>
    </row>
    <row r="187" spans="1:14" ht="15.75">
      <c r="A187" s="114"/>
      <c r="B187" s="75"/>
      <c r="C187" s="28"/>
      <c r="D187" s="29"/>
      <c r="E187" s="18"/>
      <c r="F187" s="18"/>
      <c r="G187" s="90"/>
      <c r="H187" s="90"/>
      <c r="I187" s="18"/>
      <c r="J187" s="18"/>
      <c r="K187" s="90"/>
      <c r="L187" s="90"/>
      <c r="M187" s="18"/>
      <c r="N187" s="18"/>
    </row>
    <row r="188" spans="1:14" ht="16.5" thickBot="1">
      <c r="A188" s="150"/>
      <c r="B188" s="103">
        <v>85228</v>
      </c>
      <c r="C188" s="104"/>
      <c r="D188" s="105" t="s">
        <v>160</v>
      </c>
      <c r="E188" s="18">
        <f>'[1]24.08.2012r.'!N188</f>
        <v>5525</v>
      </c>
      <c r="F188" s="18">
        <f>'[1]24.08.2012r.'!I188</f>
        <v>5525</v>
      </c>
      <c r="G188" s="90"/>
      <c r="H188" s="90"/>
      <c r="I188" s="18">
        <f t="shared" si="9"/>
        <v>5525</v>
      </c>
      <c r="J188" s="18">
        <f>'[1]24.08.2012r.'!M188</f>
        <v>0</v>
      </c>
      <c r="K188" s="90"/>
      <c r="L188" s="90"/>
      <c r="M188" s="18">
        <f t="shared" si="10"/>
        <v>0</v>
      </c>
      <c r="N188" s="18">
        <f t="shared" si="11"/>
        <v>5525</v>
      </c>
    </row>
    <row r="189" spans="1:14" ht="15.75">
      <c r="A189" s="129"/>
      <c r="B189" s="154"/>
      <c r="C189" s="23" t="s">
        <v>133</v>
      </c>
      <c r="D189" s="24" t="s">
        <v>134</v>
      </c>
      <c r="E189" s="18">
        <f>'[1]24.08.2012r.'!N189</f>
        <v>5525</v>
      </c>
      <c r="F189" s="18">
        <f>'[1]24.08.2012r.'!I189</f>
        <v>5525</v>
      </c>
      <c r="G189" s="90"/>
      <c r="H189" s="90"/>
      <c r="I189" s="18">
        <f t="shared" si="9"/>
        <v>5525</v>
      </c>
      <c r="J189" s="18">
        <f>'[1]24.08.2012r.'!M189</f>
        <v>0</v>
      </c>
      <c r="K189" s="90"/>
      <c r="L189" s="90"/>
      <c r="M189" s="18">
        <f t="shared" si="10"/>
        <v>0</v>
      </c>
      <c r="N189" s="18">
        <f t="shared" si="11"/>
        <v>5525</v>
      </c>
    </row>
    <row r="190" spans="1:14" ht="15.75">
      <c r="A190" s="129"/>
      <c r="B190" s="154"/>
      <c r="C190" s="23"/>
      <c r="D190" s="24"/>
      <c r="E190" s="18"/>
      <c r="F190" s="18"/>
      <c r="G190" s="90"/>
      <c r="H190" s="90"/>
      <c r="I190" s="18"/>
      <c r="J190" s="18"/>
      <c r="K190" s="90"/>
      <c r="L190" s="90"/>
      <c r="M190" s="18"/>
      <c r="N190" s="18"/>
    </row>
    <row r="191" spans="1:14" ht="13.5" thickBot="1">
      <c r="A191" s="182"/>
      <c r="B191" s="183">
        <v>85295</v>
      </c>
      <c r="C191" s="182"/>
      <c r="D191" s="184" t="s">
        <v>36</v>
      </c>
      <c r="E191" s="18">
        <f>'[1]24.08.2012r.'!N191</f>
        <v>56930</v>
      </c>
      <c r="F191" s="18">
        <f>'[1]24.08.2012r.'!I191</f>
        <v>56930</v>
      </c>
      <c r="G191" s="21">
        <f>SUM(G192:G197)</f>
        <v>0</v>
      </c>
      <c r="H191" s="21">
        <f>SUM(H193:H197)</f>
        <v>0</v>
      </c>
      <c r="I191" s="18">
        <f>F191+G191-H191</f>
        <v>56930</v>
      </c>
      <c r="J191" s="18">
        <f>'[1]24.08.2012r.'!M191</f>
        <v>0</v>
      </c>
      <c r="K191" s="61"/>
      <c r="L191" s="61"/>
      <c r="M191" s="18">
        <f>J191+K191-L191</f>
        <v>0</v>
      </c>
      <c r="N191" s="18">
        <f>I191+M191</f>
        <v>56930</v>
      </c>
    </row>
    <row r="192" spans="1:14" ht="12.75">
      <c r="A192" s="185"/>
      <c r="B192" s="186"/>
      <c r="C192" s="59" t="s">
        <v>56</v>
      </c>
      <c r="D192" s="93" t="s">
        <v>57</v>
      </c>
      <c r="E192" s="18">
        <f>'[1]24.08.2012r.'!N192</f>
        <v>16440</v>
      </c>
      <c r="F192" s="18">
        <f>'[1]24.08.2012r.'!I192</f>
        <v>16440</v>
      </c>
      <c r="G192" s="61"/>
      <c r="H192" s="21"/>
      <c r="I192" s="18">
        <f t="shared" ref="I192" si="12">F192+G192-H192</f>
        <v>16440</v>
      </c>
      <c r="J192" s="18">
        <f>'[1]24.08.2012r.'!M192</f>
        <v>0</v>
      </c>
      <c r="K192" s="61"/>
      <c r="L192" s="61"/>
      <c r="M192" s="18">
        <f t="shared" ref="M192" si="13">J192+K192-L192</f>
        <v>0</v>
      </c>
      <c r="N192" s="18">
        <f t="shared" ref="N192" si="14">I192+M192</f>
        <v>16440</v>
      </c>
    </row>
    <row r="193" spans="1:14" ht="14.25">
      <c r="A193" s="59"/>
      <c r="B193" s="139"/>
      <c r="C193" s="187"/>
      <c r="D193" s="60" t="s">
        <v>152</v>
      </c>
      <c r="E193" s="18"/>
      <c r="F193" s="18"/>
      <c r="G193" s="21"/>
      <c r="H193" s="21"/>
      <c r="I193" s="18"/>
      <c r="J193" s="18"/>
      <c r="K193" s="61"/>
      <c r="L193" s="61"/>
      <c r="M193" s="18"/>
      <c r="N193" s="18"/>
    </row>
    <row r="194" spans="1:14" ht="12.75">
      <c r="A194" s="59"/>
      <c r="B194" s="139"/>
      <c r="C194" s="59"/>
      <c r="D194" s="60" t="s">
        <v>38</v>
      </c>
      <c r="E194" s="18"/>
      <c r="F194" s="18"/>
      <c r="G194" s="21"/>
      <c r="H194" s="21"/>
      <c r="I194" s="18"/>
      <c r="J194" s="18"/>
      <c r="K194" s="61"/>
      <c r="L194" s="61"/>
      <c r="M194" s="18"/>
      <c r="N194" s="18"/>
    </row>
    <row r="195" spans="1:14" ht="12.75">
      <c r="A195" s="59"/>
      <c r="B195" s="139"/>
      <c r="C195" s="59">
        <v>2010</v>
      </c>
      <c r="D195" s="60" t="s">
        <v>153</v>
      </c>
      <c r="E195" s="18">
        <f>'[1]24.08.2012r.'!N195</f>
        <v>20400</v>
      </c>
      <c r="F195" s="18">
        <f>'[1]24.08.2012r.'!I195</f>
        <v>20400</v>
      </c>
      <c r="G195" s="61"/>
      <c r="H195" s="21"/>
      <c r="I195" s="18">
        <f t="shared" ref="I195" si="15">F195+G195-H195</f>
        <v>20400</v>
      </c>
      <c r="J195" s="18">
        <f>'[1]24.08.2012r.'!M195</f>
        <v>0</v>
      </c>
      <c r="K195" s="61"/>
      <c r="L195" s="61"/>
      <c r="M195" s="18">
        <f t="shared" ref="M195" si="16">J195+K195-L195</f>
        <v>0</v>
      </c>
      <c r="N195" s="18">
        <f t="shared" ref="N195" si="17">I195+M195</f>
        <v>20400</v>
      </c>
    </row>
    <row r="196" spans="1:14" ht="12.75">
      <c r="A196" s="54"/>
      <c r="B196" s="188"/>
      <c r="C196" s="54"/>
      <c r="D196" s="56" t="s">
        <v>154</v>
      </c>
      <c r="E196" s="18"/>
      <c r="F196" s="18"/>
      <c r="G196" s="61"/>
      <c r="H196" s="61"/>
      <c r="I196" s="18"/>
      <c r="J196" s="18"/>
      <c r="K196" s="61"/>
      <c r="L196" s="61"/>
      <c r="M196" s="18"/>
      <c r="N196" s="18"/>
    </row>
    <row r="197" spans="1:14" ht="12.75">
      <c r="A197" s="59"/>
      <c r="B197" s="139"/>
      <c r="C197" s="59">
        <v>2030</v>
      </c>
      <c r="D197" s="60" t="s">
        <v>159</v>
      </c>
      <c r="E197" s="18">
        <f>'[1]24.08.2012r.'!N197</f>
        <v>20090</v>
      </c>
      <c r="F197" s="18">
        <f>'[1]24.08.2012r.'!I197</f>
        <v>20090</v>
      </c>
      <c r="G197" s="61"/>
      <c r="H197" s="61"/>
      <c r="I197" s="18">
        <f>F197+G197-H197</f>
        <v>20090</v>
      </c>
      <c r="J197" s="18">
        <f>'[1]24.08.2012r.'!M197</f>
        <v>0</v>
      </c>
      <c r="K197" s="61"/>
      <c r="L197" s="61"/>
      <c r="M197" s="18">
        <f>J197+K197-L197</f>
        <v>0</v>
      </c>
      <c r="N197" s="18">
        <f>I197+M197</f>
        <v>20090</v>
      </c>
    </row>
    <row r="198" spans="1:14" ht="15.75">
      <c r="A198" s="129"/>
      <c r="B198" s="154"/>
      <c r="C198" s="23"/>
      <c r="D198" s="24"/>
      <c r="E198" s="18"/>
      <c r="F198" s="18"/>
      <c r="G198" s="90"/>
      <c r="H198" s="90"/>
      <c r="I198" s="18"/>
      <c r="J198" s="18"/>
      <c r="K198" s="90"/>
      <c r="L198" s="90"/>
      <c r="M198" s="18"/>
      <c r="N198" s="18"/>
    </row>
    <row r="199" spans="1:14" ht="15.75">
      <c r="A199" s="114"/>
      <c r="B199" s="100"/>
      <c r="C199" s="23"/>
      <c r="D199" s="24"/>
      <c r="E199" s="18"/>
      <c r="F199" s="18"/>
      <c r="G199" s="87"/>
      <c r="H199" s="87"/>
      <c r="I199" s="18"/>
      <c r="J199" s="18"/>
      <c r="K199" s="87"/>
      <c r="L199" s="87"/>
      <c r="M199" s="18"/>
      <c r="N199" s="18"/>
    </row>
    <row r="200" spans="1:14" ht="16.5" thickBot="1">
      <c r="A200" s="77">
        <v>853</v>
      </c>
      <c r="B200" s="78"/>
      <c r="C200" s="79"/>
      <c r="D200" s="123" t="s">
        <v>161</v>
      </c>
      <c r="E200" s="18">
        <f>'[1]24.08.2012r.'!N200</f>
        <v>116450</v>
      </c>
      <c r="F200" s="18">
        <f>'[1]24.08.2012r.'!I200</f>
        <v>116450</v>
      </c>
      <c r="G200" s="94">
        <f>G201</f>
        <v>111573.09</v>
      </c>
      <c r="H200" s="119"/>
      <c r="I200" s="18">
        <f t="shared" si="9"/>
        <v>228023.09</v>
      </c>
      <c r="J200" s="18">
        <f>'[1]24.08.2012r.'!M200</f>
        <v>0</v>
      </c>
      <c r="K200" s="119"/>
      <c r="L200" s="119"/>
      <c r="M200" s="18">
        <f t="shared" si="10"/>
        <v>0</v>
      </c>
      <c r="N200" s="18">
        <f t="shared" si="11"/>
        <v>228023.09</v>
      </c>
    </row>
    <row r="201" spans="1:14" ht="17.25" thickTop="1" thickBot="1">
      <c r="A201" s="150"/>
      <c r="B201" s="103">
        <v>85395</v>
      </c>
      <c r="C201" s="104"/>
      <c r="D201" s="105" t="s">
        <v>36</v>
      </c>
      <c r="E201" s="18">
        <f>'[1]24.08.2012r.'!N201</f>
        <v>116450</v>
      </c>
      <c r="F201" s="18">
        <f>'[1]24.08.2012r.'!I201</f>
        <v>116450</v>
      </c>
      <c r="G201" s="87">
        <f>SUM(G202:G203)</f>
        <v>111573.09</v>
      </c>
      <c r="H201" s="90"/>
      <c r="I201" s="18">
        <f t="shared" si="9"/>
        <v>228023.09</v>
      </c>
      <c r="J201" s="18">
        <f>'[1]24.08.2012r.'!M201</f>
        <v>0</v>
      </c>
      <c r="K201" s="90"/>
      <c r="L201" s="90"/>
      <c r="M201" s="18">
        <f t="shared" si="10"/>
        <v>0</v>
      </c>
      <c r="N201" s="18">
        <f t="shared" si="11"/>
        <v>228023.09</v>
      </c>
    </row>
    <row r="202" spans="1:14" ht="39">
      <c r="A202" s="129"/>
      <c r="B202" s="73"/>
      <c r="C202" s="189">
        <v>2007</v>
      </c>
      <c r="D202" s="190" t="s">
        <v>31</v>
      </c>
      <c r="E202" s="18">
        <f>'[1]24.08.2012r.'!N202</f>
        <v>98982.5</v>
      </c>
      <c r="F202" s="18">
        <f>'[1]24.08.2012r.'!I202</f>
        <v>98982.5</v>
      </c>
      <c r="G202" s="90">
        <v>105963.27</v>
      </c>
      <c r="H202" s="90"/>
      <c r="I202" s="18">
        <f t="shared" si="9"/>
        <v>204945.77000000002</v>
      </c>
      <c r="J202" s="18">
        <f>'[1]24.08.2012r.'!M202</f>
        <v>0</v>
      </c>
      <c r="K202" s="90"/>
      <c r="L202" s="90"/>
      <c r="M202" s="18">
        <f t="shared" si="10"/>
        <v>0</v>
      </c>
      <c r="N202" s="18">
        <f t="shared" si="11"/>
        <v>204945.77000000002</v>
      </c>
    </row>
    <row r="203" spans="1:14" ht="39">
      <c r="A203" s="114"/>
      <c r="B203" s="75"/>
      <c r="C203" s="74">
        <v>2009</v>
      </c>
      <c r="D203" s="190" t="s">
        <v>31</v>
      </c>
      <c r="E203" s="18">
        <f>'[1]24.08.2012r.'!N203</f>
        <v>17467.5</v>
      </c>
      <c r="F203" s="18">
        <f>'[1]24.08.2012r.'!I203</f>
        <v>17467.5</v>
      </c>
      <c r="G203" s="90">
        <v>5609.82</v>
      </c>
      <c r="H203" s="90"/>
      <c r="I203" s="18">
        <f t="shared" si="9"/>
        <v>23077.32</v>
      </c>
      <c r="J203" s="18">
        <f>'[1]24.08.2012r.'!M203</f>
        <v>0</v>
      </c>
      <c r="K203" s="90"/>
      <c r="L203" s="90"/>
      <c r="M203" s="18">
        <f t="shared" si="10"/>
        <v>0</v>
      </c>
      <c r="N203" s="18">
        <f t="shared" si="11"/>
        <v>23077.32</v>
      </c>
    </row>
    <row r="204" spans="1:14" ht="15.75">
      <c r="A204" s="168"/>
      <c r="B204" s="191"/>
      <c r="C204" s="171"/>
      <c r="D204" s="172"/>
      <c r="E204" s="18"/>
      <c r="F204" s="18"/>
      <c r="G204" s="90"/>
      <c r="H204" s="90"/>
      <c r="I204" s="18"/>
      <c r="J204" s="18"/>
      <c r="K204" s="90"/>
      <c r="L204" s="90"/>
      <c r="M204" s="18"/>
      <c r="N204" s="18"/>
    </row>
    <row r="205" spans="1:14" ht="16.5" thickBot="1">
      <c r="A205" s="77">
        <v>854</v>
      </c>
      <c r="B205" s="78"/>
      <c r="C205" s="79"/>
      <c r="D205" s="123" t="s">
        <v>162</v>
      </c>
      <c r="E205" s="18">
        <f>'[1]24.08.2012r.'!N205</f>
        <v>106322.92</v>
      </c>
      <c r="F205" s="18">
        <f>'[1]24.08.2012r.'!I205</f>
        <v>106322.92</v>
      </c>
      <c r="G205" s="94">
        <f>G206+G211+G215</f>
        <v>12646</v>
      </c>
      <c r="H205" s="94">
        <f>H206+H211+H215</f>
        <v>0</v>
      </c>
      <c r="I205" s="18">
        <f t="shared" si="9"/>
        <v>118968.92</v>
      </c>
      <c r="J205" s="18">
        <f>'[1]24.08.2012r.'!M205</f>
        <v>0</v>
      </c>
      <c r="K205" s="119"/>
      <c r="L205" s="119"/>
      <c r="M205" s="18">
        <f t="shared" si="10"/>
        <v>0</v>
      </c>
      <c r="N205" s="18">
        <f t="shared" si="11"/>
        <v>118968.92</v>
      </c>
    </row>
    <row r="206" spans="1:14" ht="17.25" thickTop="1" thickBot="1">
      <c r="A206" s="150"/>
      <c r="B206" s="103">
        <v>85417</v>
      </c>
      <c r="C206" s="104"/>
      <c r="D206" s="105" t="s">
        <v>163</v>
      </c>
      <c r="E206" s="18">
        <f>'[1]24.08.2012r.'!N206</f>
        <v>89182</v>
      </c>
      <c r="F206" s="18">
        <f>'[1]24.08.2012r.'!I206</f>
        <v>89182</v>
      </c>
      <c r="G206" s="90">
        <f>SUM(G207:G209)</f>
        <v>0</v>
      </c>
      <c r="H206" s="90"/>
      <c r="I206" s="18">
        <f t="shared" si="9"/>
        <v>89182</v>
      </c>
      <c r="J206" s="18">
        <f>'[1]24.08.2012r.'!M206</f>
        <v>0</v>
      </c>
      <c r="K206" s="90"/>
      <c r="L206" s="90"/>
      <c r="M206" s="18">
        <f t="shared" si="10"/>
        <v>0</v>
      </c>
      <c r="N206" s="18">
        <f t="shared" si="11"/>
        <v>89182</v>
      </c>
    </row>
    <row r="207" spans="1:14" ht="15.75">
      <c r="A207" s="129"/>
      <c r="B207" s="73"/>
      <c r="C207" s="23" t="s">
        <v>133</v>
      </c>
      <c r="D207" s="24" t="s">
        <v>140</v>
      </c>
      <c r="E207" s="18">
        <f>'[1]24.08.2012r.'!N207</f>
        <v>37000</v>
      </c>
      <c r="F207" s="18">
        <f>'[1]24.08.2012r.'!I207</f>
        <v>37000</v>
      </c>
      <c r="G207" s="90"/>
      <c r="H207" s="90"/>
      <c r="I207" s="18">
        <f t="shared" si="9"/>
        <v>37000</v>
      </c>
      <c r="J207" s="18">
        <f>'[1]24.08.2012r.'!M207</f>
        <v>0</v>
      </c>
      <c r="K207" s="90"/>
      <c r="L207" s="90"/>
      <c r="M207" s="18">
        <f t="shared" si="10"/>
        <v>0</v>
      </c>
      <c r="N207" s="18">
        <f t="shared" si="11"/>
        <v>37000</v>
      </c>
    </row>
    <row r="208" spans="1:14" ht="15.75">
      <c r="A208" s="114"/>
      <c r="B208" s="75"/>
      <c r="C208" s="23"/>
      <c r="D208" s="24" t="s">
        <v>164</v>
      </c>
      <c r="E208" s="18"/>
      <c r="F208" s="18"/>
      <c r="G208" s="90"/>
      <c r="H208" s="90"/>
      <c r="I208" s="18"/>
      <c r="J208" s="18"/>
      <c r="K208" s="90"/>
      <c r="L208" s="90"/>
      <c r="M208" s="18"/>
      <c r="N208" s="18"/>
    </row>
    <row r="209" spans="1:14" ht="15.75">
      <c r="A209" s="114"/>
      <c r="B209" s="100"/>
      <c r="C209" s="23">
        <v>2320</v>
      </c>
      <c r="D209" s="91" t="s">
        <v>165</v>
      </c>
      <c r="E209" s="18">
        <f>'[1]24.08.2012r.'!N209</f>
        <v>52182</v>
      </c>
      <c r="F209" s="18">
        <f>'[1]24.08.2012r.'!I209</f>
        <v>52182</v>
      </c>
      <c r="G209" s="90"/>
      <c r="H209" s="90"/>
      <c r="I209" s="18">
        <f t="shared" si="9"/>
        <v>52182</v>
      </c>
      <c r="J209" s="18">
        <f>'[1]24.08.2012r.'!M209</f>
        <v>0</v>
      </c>
      <c r="K209" s="90"/>
      <c r="L209" s="90"/>
      <c r="M209" s="18">
        <f t="shared" si="10"/>
        <v>0</v>
      </c>
      <c r="N209" s="18">
        <f t="shared" si="11"/>
        <v>52182</v>
      </c>
    </row>
    <row r="210" spans="1:14" ht="15.75">
      <c r="A210" s="114"/>
      <c r="B210" s="75"/>
      <c r="C210" s="28"/>
      <c r="D210" s="29"/>
      <c r="E210" s="18"/>
      <c r="F210" s="18"/>
      <c r="G210" s="90"/>
      <c r="H210" s="90"/>
      <c r="I210" s="18"/>
      <c r="J210" s="18"/>
      <c r="K210" s="90"/>
      <c r="L210" s="90"/>
      <c r="M210" s="18"/>
      <c r="N210" s="18"/>
    </row>
    <row r="211" spans="1:14" ht="13.5" thickBot="1">
      <c r="A211" s="192"/>
      <c r="B211" s="193">
        <v>85415</v>
      </c>
      <c r="C211" s="194"/>
      <c r="D211" s="195" t="s">
        <v>166</v>
      </c>
      <c r="E211" s="18">
        <f>'[1]24.08.2012r.'!N211</f>
        <v>15043</v>
      </c>
      <c r="F211" s="18">
        <f>'[1]24.08.2012r.'!I211</f>
        <v>15043</v>
      </c>
      <c r="G211" s="107">
        <f>SUM(G212:G213)</f>
        <v>12646</v>
      </c>
      <c r="H211" s="107">
        <f>SUM(H212:H213)</f>
        <v>0</v>
      </c>
      <c r="I211" s="18">
        <f>SUM(I212:I213)</f>
        <v>27689</v>
      </c>
      <c r="J211" s="18">
        <f>'[1]24.08.2012r.'!M211</f>
        <v>0</v>
      </c>
      <c r="K211" s="107"/>
      <c r="L211" s="107"/>
      <c r="M211" s="18">
        <f>J211+K211-L211</f>
        <v>0</v>
      </c>
      <c r="N211" s="18">
        <f>I211+M211</f>
        <v>27689</v>
      </c>
    </row>
    <row r="212" spans="1:14" ht="12.75">
      <c r="A212" s="196"/>
      <c r="B212" s="196"/>
      <c r="C212" s="197"/>
      <c r="D212" s="198" t="s">
        <v>154</v>
      </c>
      <c r="E212" s="18"/>
      <c r="F212" s="18"/>
      <c r="G212" s="107"/>
      <c r="H212" s="107"/>
      <c r="I212" s="18"/>
      <c r="J212" s="18"/>
      <c r="K212" s="107"/>
      <c r="L212" s="107"/>
      <c r="M212" s="18"/>
      <c r="N212" s="18"/>
    </row>
    <row r="213" spans="1:14" ht="12.75">
      <c r="A213" s="199"/>
      <c r="B213" s="199"/>
      <c r="C213" s="112">
        <v>2030</v>
      </c>
      <c r="D213" s="200" t="s">
        <v>159</v>
      </c>
      <c r="E213" s="18">
        <f>'[1]24.08.2012r.'!N213</f>
        <v>15043</v>
      </c>
      <c r="F213" s="18">
        <f>'[1]24.08.2012r.'!I213</f>
        <v>15043</v>
      </c>
      <c r="G213" s="109">
        <v>12646</v>
      </c>
      <c r="H213" s="107"/>
      <c r="I213" s="18">
        <f>F213+G213-H213</f>
        <v>27689</v>
      </c>
      <c r="J213" s="18">
        <f>'[1]24.08.2012r.'!M213</f>
        <v>0</v>
      </c>
      <c r="K213" s="107"/>
      <c r="L213" s="107"/>
      <c r="M213" s="18">
        <f>J213+K213-L213</f>
        <v>0</v>
      </c>
      <c r="N213" s="18">
        <f>I213+M213</f>
        <v>27689</v>
      </c>
    </row>
    <row r="214" spans="1:14" ht="15.75">
      <c r="A214" s="168"/>
      <c r="B214" s="169"/>
      <c r="C214" s="157"/>
      <c r="D214" s="158"/>
      <c r="E214" s="18"/>
      <c r="F214" s="18"/>
      <c r="G214" s="90"/>
      <c r="H214" s="90"/>
      <c r="I214" s="18"/>
      <c r="J214" s="18"/>
      <c r="K214" s="90"/>
      <c r="L214" s="90"/>
      <c r="M214" s="18"/>
      <c r="N214" s="18"/>
    </row>
    <row r="215" spans="1:14" ht="16.5" thickBot="1">
      <c r="A215" s="150"/>
      <c r="B215" s="103">
        <v>85495</v>
      </c>
      <c r="C215" s="104"/>
      <c r="D215" s="105" t="s">
        <v>36</v>
      </c>
      <c r="E215" s="18">
        <f>'[1]24.08.2012r.'!N215</f>
        <v>2097.92</v>
      </c>
      <c r="F215" s="18">
        <f>'[1]24.08.2012r.'!I215</f>
        <v>2097.92</v>
      </c>
      <c r="G215" s="201"/>
      <c r="H215" s="201"/>
      <c r="I215" s="18">
        <f t="shared" si="9"/>
        <v>2097.92</v>
      </c>
      <c r="J215" s="18">
        <f>'[1]24.08.2012r.'!M215</f>
        <v>0</v>
      </c>
      <c r="K215" s="86"/>
      <c r="L215" s="86"/>
      <c r="M215" s="18">
        <f t="shared" si="10"/>
        <v>0</v>
      </c>
      <c r="N215" s="18">
        <f t="shared" si="11"/>
        <v>2097.92</v>
      </c>
    </row>
    <row r="216" spans="1:14" ht="15.75">
      <c r="A216" s="168"/>
      <c r="B216" s="169"/>
      <c r="C216" s="28"/>
      <c r="D216" s="29" t="s">
        <v>25</v>
      </c>
      <c r="E216" s="18"/>
      <c r="F216" s="18"/>
      <c r="G216" s="90"/>
      <c r="H216" s="90"/>
      <c r="I216" s="18"/>
      <c r="J216" s="18"/>
      <c r="K216" s="90"/>
      <c r="L216" s="90"/>
      <c r="M216" s="18"/>
      <c r="N216" s="18"/>
    </row>
    <row r="217" spans="1:14" ht="15.75">
      <c r="A217" s="168"/>
      <c r="B217" s="169"/>
      <c r="C217" s="28"/>
      <c r="D217" s="29" t="s">
        <v>131</v>
      </c>
      <c r="E217" s="18"/>
      <c r="F217" s="18"/>
      <c r="G217" s="87"/>
      <c r="H217" s="87"/>
      <c r="I217" s="18"/>
      <c r="J217" s="18"/>
      <c r="K217" s="90"/>
      <c r="L217" s="90"/>
      <c r="M217" s="18"/>
      <c r="N217" s="18"/>
    </row>
    <row r="218" spans="1:14" ht="15.75">
      <c r="A218" s="168"/>
      <c r="B218" s="169"/>
      <c r="C218" s="28" t="s">
        <v>27</v>
      </c>
      <c r="D218" s="29" t="s">
        <v>28</v>
      </c>
      <c r="E218" s="18">
        <f>'[1]24.08.2012r.'!N218</f>
        <v>2097.92</v>
      </c>
      <c r="F218" s="18">
        <f>'[1]24.08.2012r.'!I218</f>
        <v>2097.92</v>
      </c>
      <c r="G218" s="90"/>
      <c r="H218" s="90"/>
      <c r="I218" s="18">
        <f t="shared" si="9"/>
        <v>2097.92</v>
      </c>
      <c r="J218" s="18">
        <f>'[1]24.08.2012r.'!M218</f>
        <v>0</v>
      </c>
      <c r="K218" s="90"/>
      <c r="L218" s="90"/>
      <c r="M218" s="18">
        <f t="shared" si="10"/>
        <v>0</v>
      </c>
      <c r="N218" s="18">
        <f t="shared" si="11"/>
        <v>2097.92</v>
      </c>
    </row>
    <row r="219" spans="1:14" ht="15.75">
      <c r="A219" s="168"/>
      <c r="B219" s="169"/>
      <c r="C219" s="157"/>
      <c r="D219" s="158"/>
      <c r="E219" s="18"/>
      <c r="F219" s="18"/>
      <c r="G219" s="90"/>
      <c r="H219" s="90"/>
      <c r="I219" s="18"/>
      <c r="J219" s="18"/>
      <c r="K219" s="90"/>
      <c r="L219" s="90"/>
      <c r="M219" s="18"/>
      <c r="N219" s="18"/>
    </row>
    <row r="220" spans="1:14" ht="16.5" thickBot="1">
      <c r="A220" s="77">
        <v>900</v>
      </c>
      <c r="B220" s="78"/>
      <c r="C220" s="79"/>
      <c r="D220" s="80" t="s">
        <v>167</v>
      </c>
      <c r="E220" s="18">
        <f>'[1]24.08.2012r.'!N220</f>
        <v>345236.92</v>
      </c>
      <c r="F220" s="18">
        <f>'[1]24.08.2012r.'!I220</f>
        <v>43000</v>
      </c>
      <c r="G220" s="94">
        <f>G221+G224+G230+G227</f>
        <v>0</v>
      </c>
      <c r="H220" s="94">
        <f>H221+H224+H230</f>
        <v>0</v>
      </c>
      <c r="I220" s="18">
        <f t="shared" si="9"/>
        <v>43000</v>
      </c>
      <c r="J220" s="18">
        <f>'[1]24.08.2012r.'!M220</f>
        <v>302236.92</v>
      </c>
      <c r="K220" s="119"/>
      <c r="L220" s="119"/>
      <c r="M220" s="18">
        <f t="shared" si="10"/>
        <v>302236.92</v>
      </c>
      <c r="N220" s="18">
        <f t="shared" si="11"/>
        <v>345236.92</v>
      </c>
    </row>
    <row r="221" spans="1:14" ht="16.5" thickTop="1">
      <c r="A221" s="202"/>
      <c r="B221" s="203">
        <v>90004</v>
      </c>
      <c r="C221" s="204"/>
      <c r="D221" s="205" t="s">
        <v>168</v>
      </c>
      <c r="E221" s="18">
        <f>'[1]24.08.2012r.'!N221</f>
        <v>302236.92</v>
      </c>
      <c r="F221" s="18">
        <f>'[1]24.08.2012r.'!I221</f>
        <v>0</v>
      </c>
      <c r="G221" s="90"/>
      <c r="H221" s="90"/>
      <c r="I221" s="18">
        <f t="shared" si="9"/>
        <v>0</v>
      </c>
      <c r="J221" s="18">
        <f>'[1]24.08.2012r.'!M221</f>
        <v>302236.92</v>
      </c>
      <c r="K221" s="90"/>
      <c r="L221" s="90"/>
      <c r="M221" s="18">
        <f t="shared" si="10"/>
        <v>302236.92</v>
      </c>
      <c r="N221" s="18">
        <f t="shared" si="11"/>
        <v>302236.92</v>
      </c>
    </row>
    <row r="222" spans="1:14" ht="39">
      <c r="A222" s="206"/>
      <c r="B222" s="207"/>
      <c r="C222" s="37">
        <v>6208</v>
      </c>
      <c r="D222" s="38" t="s">
        <v>31</v>
      </c>
      <c r="E222" s="18">
        <f>'[1]24.08.2012r.'!N222</f>
        <v>302236.92</v>
      </c>
      <c r="F222" s="18">
        <f>'[1]24.08.2012r.'!I222</f>
        <v>0</v>
      </c>
      <c r="G222" s="90"/>
      <c r="H222" s="90"/>
      <c r="I222" s="18">
        <f t="shared" si="9"/>
        <v>0</v>
      </c>
      <c r="J222" s="18">
        <f>'[1]24.08.2012r.'!M222</f>
        <v>302236.92</v>
      </c>
      <c r="K222" s="90"/>
      <c r="L222" s="90"/>
      <c r="M222" s="18">
        <f t="shared" si="10"/>
        <v>302236.92</v>
      </c>
      <c r="N222" s="18">
        <f t="shared" si="11"/>
        <v>302236.92</v>
      </c>
    </row>
    <row r="223" spans="1:14" ht="15.75">
      <c r="A223" s="206"/>
      <c r="B223" s="207"/>
      <c r="C223" s="206"/>
      <c r="D223" s="208"/>
      <c r="E223" s="18"/>
      <c r="F223" s="18"/>
      <c r="G223" s="90"/>
      <c r="H223" s="90"/>
      <c r="I223" s="18"/>
      <c r="J223" s="18"/>
      <c r="K223" s="90"/>
      <c r="L223" s="90"/>
      <c r="M223" s="18"/>
      <c r="N223" s="18"/>
    </row>
    <row r="224" spans="1:14" ht="16.5" thickBot="1">
      <c r="A224" s="164"/>
      <c r="B224" s="165">
        <v>90017</v>
      </c>
      <c r="C224" s="209"/>
      <c r="D224" s="210" t="s">
        <v>169</v>
      </c>
      <c r="E224" s="18">
        <f>'[1]24.08.2012r.'!N224</f>
        <v>28000</v>
      </c>
      <c r="F224" s="18">
        <f>'[1]24.08.2012r.'!I224</f>
        <v>28000</v>
      </c>
      <c r="G224" s="87">
        <f>SUM(G225)</f>
        <v>0</v>
      </c>
      <c r="H224" s="90"/>
      <c r="I224" s="18">
        <f t="shared" si="9"/>
        <v>28000</v>
      </c>
      <c r="J224" s="18">
        <f>'[1]24.08.2012r.'!M224</f>
        <v>0</v>
      </c>
      <c r="K224" s="90"/>
      <c r="L224" s="90"/>
      <c r="M224" s="18">
        <f t="shared" si="10"/>
        <v>0</v>
      </c>
      <c r="N224" s="18">
        <f t="shared" si="11"/>
        <v>28000</v>
      </c>
    </row>
    <row r="225" spans="1:14" ht="15.75">
      <c r="A225" s="129"/>
      <c r="B225" s="130"/>
      <c r="C225" s="106">
        <v>2370</v>
      </c>
      <c r="D225" s="211" t="s">
        <v>170</v>
      </c>
      <c r="E225" s="18">
        <f>'[1]24.08.2012r.'!N225</f>
        <v>28000</v>
      </c>
      <c r="F225" s="18">
        <f>'[1]24.08.2012r.'!I225</f>
        <v>28000</v>
      </c>
      <c r="G225" s="90"/>
      <c r="H225" s="87"/>
      <c r="I225" s="18">
        <f t="shared" si="9"/>
        <v>28000</v>
      </c>
      <c r="J225" s="18">
        <f>'[1]24.08.2012r.'!M225</f>
        <v>0</v>
      </c>
      <c r="K225" s="87"/>
      <c r="L225" s="87"/>
      <c r="M225" s="18">
        <f t="shared" si="10"/>
        <v>0</v>
      </c>
      <c r="N225" s="18">
        <f t="shared" si="11"/>
        <v>28000</v>
      </c>
    </row>
    <row r="226" spans="1:14" ht="15.75">
      <c r="A226" s="129"/>
      <c r="B226" s="130"/>
      <c r="C226" s="106"/>
      <c r="D226" s="91"/>
      <c r="E226" s="18"/>
      <c r="F226" s="18"/>
      <c r="G226" s="87"/>
      <c r="H226" s="87"/>
      <c r="I226" s="18"/>
      <c r="J226" s="18"/>
      <c r="K226" s="90"/>
      <c r="L226" s="90"/>
      <c r="M226" s="18"/>
      <c r="N226" s="18"/>
    </row>
    <row r="227" spans="1:14" ht="30" thickBot="1">
      <c r="A227" s="150"/>
      <c r="B227" s="151">
        <v>90019</v>
      </c>
      <c r="C227" s="212"/>
      <c r="D227" s="213" t="s">
        <v>171</v>
      </c>
      <c r="E227" s="18">
        <f>'[1]24.08.2012r.'!N227</f>
        <v>14000</v>
      </c>
      <c r="F227" s="18">
        <f>'[1]24.08.2012r.'!I227</f>
        <v>14000</v>
      </c>
      <c r="G227" s="87">
        <f>SUM(G228)</f>
        <v>0</v>
      </c>
      <c r="H227" s="87">
        <f>SUM(H228)</f>
        <v>0</v>
      </c>
      <c r="I227" s="18">
        <f t="shared" si="9"/>
        <v>14000</v>
      </c>
      <c r="J227" s="18">
        <f>'[1]24.08.2012r.'!M227</f>
        <v>0</v>
      </c>
      <c r="K227" s="90"/>
      <c r="L227" s="90"/>
      <c r="M227" s="18">
        <f t="shared" si="10"/>
        <v>0</v>
      </c>
      <c r="N227" s="18">
        <f t="shared" si="11"/>
        <v>14000</v>
      </c>
    </row>
    <row r="228" spans="1:14" ht="15.75">
      <c r="A228" s="129"/>
      <c r="B228" s="130"/>
      <c r="C228" s="106" t="s">
        <v>61</v>
      </c>
      <c r="D228" s="214" t="s">
        <v>172</v>
      </c>
      <c r="E228" s="18">
        <f>'[1]24.08.2012r.'!N228</f>
        <v>14000</v>
      </c>
      <c r="F228" s="18">
        <f>'[1]24.08.2012r.'!I228</f>
        <v>14000</v>
      </c>
      <c r="G228" s="90"/>
      <c r="H228" s="90"/>
      <c r="I228" s="18">
        <f t="shared" si="9"/>
        <v>14000</v>
      </c>
      <c r="J228" s="18">
        <f>'[1]24.08.2012r.'!M228</f>
        <v>0</v>
      </c>
      <c r="K228" s="90"/>
      <c r="L228" s="90"/>
      <c r="M228" s="18">
        <f t="shared" si="10"/>
        <v>0</v>
      </c>
      <c r="N228" s="18">
        <f t="shared" si="11"/>
        <v>14000</v>
      </c>
    </row>
    <row r="229" spans="1:14" ht="15.75">
      <c r="A229" s="129"/>
      <c r="B229" s="130"/>
      <c r="C229" s="106"/>
      <c r="D229" s="91"/>
      <c r="E229" s="18"/>
      <c r="F229" s="18"/>
      <c r="G229" s="87"/>
      <c r="H229" s="87"/>
      <c r="I229" s="18"/>
      <c r="J229" s="18"/>
      <c r="K229" s="87"/>
      <c r="L229" s="87"/>
      <c r="M229" s="18"/>
      <c r="N229" s="18"/>
    </row>
    <row r="230" spans="1:14" ht="16.5" thickBot="1">
      <c r="A230" s="150"/>
      <c r="B230" s="151">
        <v>90020</v>
      </c>
      <c r="C230" s="212"/>
      <c r="D230" s="153" t="s">
        <v>173</v>
      </c>
      <c r="E230" s="18">
        <f>'[1]24.08.2012r.'!N230</f>
        <v>1000</v>
      </c>
      <c r="F230" s="18">
        <f>'[1]24.08.2012r.'!I230</f>
        <v>1000</v>
      </c>
      <c r="G230" s="90"/>
      <c r="H230" s="90"/>
      <c r="I230" s="18">
        <f t="shared" si="9"/>
        <v>1000</v>
      </c>
      <c r="J230" s="18">
        <f>'[1]24.08.2012r.'!M230</f>
        <v>0</v>
      </c>
      <c r="K230" s="90"/>
      <c r="L230" s="90"/>
      <c r="M230" s="18">
        <f t="shared" si="10"/>
        <v>0</v>
      </c>
      <c r="N230" s="18">
        <f t="shared" si="11"/>
        <v>1000</v>
      </c>
    </row>
    <row r="231" spans="1:14" ht="15.75">
      <c r="A231" s="129"/>
      <c r="B231" s="130"/>
      <c r="C231" s="106" t="s">
        <v>174</v>
      </c>
      <c r="D231" s="214" t="s">
        <v>175</v>
      </c>
      <c r="E231" s="18">
        <f>'[1]24.08.2012r.'!N231</f>
        <v>1000</v>
      </c>
      <c r="F231" s="18">
        <f>'[1]24.08.2012r.'!I231</f>
        <v>1000</v>
      </c>
      <c r="G231" s="61"/>
      <c r="H231" s="61"/>
      <c r="I231" s="18">
        <f t="shared" si="9"/>
        <v>1000</v>
      </c>
      <c r="J231" s="18">
        <f>'[1]24.08.2012r.'!M231</f>
        <v>0</v>
      </c>
      <c r="K231" s="90"/>
      <c r="L231" s="90"/>
      <c r="M231" s="18">
        <f t="shared" si="10"/>
        <v>0</v>
      </c>
      <c r="N231" s="18">
        <f t="shared" si="11"/>
        <v>1000</v>
      </c>
    </row>
    <row r="232" spans="1:14" ht="16.5" thickBot="1">
      <c r="A232" s="114"/>
      <c r="B232" s="88"/>
      <c r="C232" s="89"/>
      <c r="D232" s="91"/>
      <c r="E232" s="18"/>
      <c r="F232" s="18"/>
      <c r="G232" s="107"/>
      <c r="H232" s="107"/>
      <c r="I232" s="18"/>
      <c r="J232" s="18"/>
      <c r="K232" s="107"/>
      <c r="L232" s="107"/>
      <c r="M232" s="18"/>
      <c r="N232" s="18"/>
    </row>
    <row r="233" spans="1:14" ht="16.5" thickBot="1">
      <c r="A233" s="125"/>
      <c r="B233" s="215"/>
      <c r="C233" s="216"/>
      <c r="D233" s="217" t="s">
        <v>176</v>
      </c>
      <c r="E233" s="18">
        <f>'[1]24.08.2012r.'!N233</f>
        <v>18180459.379999999</v>
      </c>
      <c r="F233" s="18">
        <f>'[1]24.08.2012r.'!I233</f>
        <v>16408163.999999998</v>
      </c>
      <c r="G233" s="18">
        <f>G13+G29+G35+G48+G64+G77+G121+G135+G157+G200+G205+G220</f>
        <v>154409.09</v>
      </c>
      <c r="H233" s="18">
        <f>H13+H29+H35+H48+H64+H77+H121+H135+H157+H200+H205+H220</f>
        <v>0</v>
      </c>
      <c r="I233" s="18">
        <f t="shared" si="9"/>
        <v>16562573.089999998</v>
      </c>
      <c r="J233" s="18">
        <f>'[1]24.08.2012r.'!M233</f>
        <v>1772295.38</v>
      </c>
      <c r="K233" s="18">
        <f>K13+K29+K35+K48+K64+K77+K121+K135+K157+K200+K205+K220+K71</f>
        <v>0</v>
      </c>
      <c r="L233" s="18">
        <f>L13+L29+L35+L48+L64+L77+L121+L135+L157+L200+L205+L220</f>
        <v>0</v>
      </c>
      <c r="M233" s="18">
        <f t="shared" si="10"/>
        <v>1772295.38</v>
      </c>
      <c r="N233" s="18">
        <f t="shared" si="11"/>
        <v>18334868.469999999</v>
      </c>
    </row>
    <row r="234" spans="1:14">
      <c r="D234" s="218" t="s">
        <v>177</v>
      </c>
      <c r="E234" s="18">
        <f>'[1]24.08.2012r.'!N234</f>
        <v>3585934.81</v>
      </c>
      <c r="F234" s="18">
        <f>'[1]24.08.2012r.'!I234</f>
        <v>2125394</v>
      </c>
      <c r="G234" s="107"/>
      <c r="H234" s="107"/>
      <c r="I234" s="18">
        <f>I19+I52+I69+I165+I171+I173+I177+I181+I186+I195+I197+I202+I203+I209+I222+I213+I27</f>
        <v>2249731.09</v>
      </c>
      <c r="J234" s="18">
        <f>'[1]24.08.2012r.'!M234</f>
        <v>1460540.81</v>
      </c>
      <c r="K234" s="107"/>
      <c r="L234" s="107"/>
      <c r="M234" s="18">
        <f>M19+M22+M61+M73+M222</f>
        <v>1460540.81</v>
      </c>
      <c r="N234" s="18">
        <f t="shared" si="11"/>
        <v>3710271.9</v>
      </c>
    </row>
    <row r="235" spans="1:14" ht="30">
      <c r="D235" s="219" t="s">
        <v>178</v>
      </c>
      <c r="E235" s="18">
        <f>'[1]24.08.2012r.'!N235</f>
        <v>1840152</v>
      </c>
      <c r="F235" s="18">
        <f>'[1]24.08.2012r.'!I235</f>
        <v>1840152</v>
      </c>
      <c r="G235" s="107"/>
      <c r="H235" s="107"/>
      <c r="I235" s="18">
        <f>I52+I69+I165+I195+I171+I27</f>
        <v>1840152</v>
      </c>
      <c r="J235" s="18">
        <f>'[1]24.08.2012r.'!M235</f>
        <v>0</v>
      </c>
      <c r="K235" s="107"/>
      <c r="L235" s="107"/>
      <c r="M235" s="18">
        <f t="shared" si="10"/>
        <v>0</v>
      </c>
      <c r="N235" s="18">
        <f t="shared" si="11"/>
        <v>1840152</v>
      </c>
    </row>
    <row r="236" spans="1:14" ht="30">
      <c r="D236" s="219" t="s">
        <v>179</v>
      </c>
      <c r="E236" s="18">
        <f>'[1]24.08.2012r.'!N236</f>
        <v>252182</v>
      </c>
      <c r="F236" s="18">
        <f>'[1]24.08.2012r.'!I236</f>
        <v>52182</v>
      </c>
      <c r="G236" s="107"/>
      <c r="H236" s="107"/>
      <c r="I236" s="18">
        <f>I209</f>
        <v>52182</v>
      </c>
      <c r="J236" s="18">
        <f>'[1]24.08.2012r.'!M236</f>
        <v>200000</v>
      </c>
      <c r="K236" s="107"/>
      <c r="L236" s="107"/>
      <c r="M236" s="18">
        <f>M22</f>
        <v>200000</v>
      </c>
      <c r="N236" s="18">
        <f t="shared" si="11"/>
        <v>252182</v>
      </c>
    </row>
    <row r="237" spans="1:14" ht="30">
      <c r="D237" s="220" t="s">
        <v>180</v>
      </c>
      <c r="E237" s="18">
        <f>'[1]24.08.2012r.'!N237</f>
        <v>1376990.81</v>
      </c>
      <c r="F237" s="18">
        <f>'[1]24.08.2012r.'!I237</f>
        <v>116450</v>
      </c>
      <c r="G237" s="107"/>
      <c r="H237" s="107"/>
      <c r="I237" s="18">
        <f>I202+I203</f>
        <v>228023.09000000003</v>
      </c>
      <c r="J237" s="18">
        <f>'[1]24.08.2012r.'!M237</f>
        <v>1260540.81</v>
      </c>
      <c r="K237" s="107"/>
      <c r="L237" s="107"/>
      <c r="M237" s="18">
        <f>M19+M61+M73+M222</f>
        <v>1260540.81</v>
      </c>
      <c r="N237" s="18">
        <f t="shared" si="11"/>
        <v>1488563.9000000001</v>
      </c>
    </row>
    <row r="238" spans="1:14">
      <c r="D238" s="221" t="s">
        <v>181</v>
      </c>
      <c r="E238" s="18">
        <f>'[1]24.08.2012r.'!N238</f>
        <v>113367.7</v>
      </c>
      <c r="F238" s="18">
        <f>'[1]24.08.2012r.'!I238</f>
        <v>113367.7</v>
      </c>
      <c r="G238" s="107"/>
      <c r="H238" s="107"/>
      <c r="I238" s="18">
        <f>I112</f>
        <v>113367.7</v>
      </c>
      <c r="J238" s="18">
        <f>'[1]24.08.2012r.'!M238</f>
        <v>0</v>
      </c>
      <c r="K238" s="107"/>
      <c r="L238" s="107"/>
      <c r="M238" s="18">
        <f t="shared" si="10"/>
        <v>0</v>
      </c>
      <c r="N238" s="18">
        <f t="shared" si="11"/>
        <v>113367.7</v>
      </c>
    </row>
    <row r="239" spans="1:14" ht="15.75">
      <c r="A239" s="222"/>
      <c r="B239" s="223"/>
      <c r="C239" s="224"/>
      <c r="D239" s="225"/>
    </row>
    <row r="240" spans="1:14" ht="15.75">
      <c r="A240" s="253"/>
      <c r="B240" s="253"/>
      <c r="C240" s="253"/>
      <c r="D240" s="269"/>
      <c r="E240" s="270"/>
      <c r="F240" s="271"/>
      <c r="G240" s="271"/>
      <c r="H240" s="271"/>
      <c r="I240" s="271"/>
      <c r="J240" s="271"/>
      <c r="K240" s="271"/>
    </row>
    <row r="241" spans="1:13" ht="15.75">
      <c r="A241" s="273"/>
      <c r="B241" s="273" t="s">
        <v>183</v>
      </c>
      <c r="C241" s="274"/>
      <c r="D241" s="275"/>
      <c r="E241" s="270"/>
      <c r="F241" s="271"/>
      <c r="G241" s="271"/>
      <c r="H241" s="271"/>
      <c r="I241" s="271"/>
      <c r="J241" s="271" t="s">
        <v>186</v>
      </c>
      <c r="K241" s="271"/>
    </row>
    <row r="242" spans="1:13" ht="15.75">
      <c r="A242" s="276"/>
      <c r="B242" s="273" t="s">
        <v>184</v>
      </c>
      <c r="C242" s="273"/>
      <c r="D242" s="272"/>
      <c r="E242" s="270"/>
      <c r="F242" s="271"/>
      <c r="G242" s="271"/>
      <c r="H242" s="271"/>
      <c r="I242" s="271"/>
      <c r="J242" s="271" t="s">
        <v>187</v>
      </c>
      <c r="K242" s="271"/>
    </row>
    <row r="243" spans="1:13" ht="15.75">
      <c r="A243" s="273"/>
      <c r="B243" s="273" t="s">
        <v>185</v>
      </c>
      <c r="C243" s="273"/>
      <c r="D243" s="272"/>
      <c r="E243" s="270"/>
      <c r="F243" s="271"/>
      <c r="G243" s="271"/>
      <c r="H243" s="271"/>
      <c r="I243" s="271"/>
      <c r="J243" s="271"/>
      <c r="K243" s="271"/>
    </row>
    <row r="244" spans="1:13" ht="15.75">
      <c r="A244" s="222"/>
      <c r="B244" s="223"/>
      <c r="C244" s="224"/>
      <c r="D244" s="225"/>
      <c r="E244" s="230"/>
      <c r="F244" s="231"/>
      <c r="G244" s="231"/>
      <c r="H244" s="231"/>
      <c r="I244" s="231"/>
      <c r="J244" s="231"/>
      <c r="K244" s="231"/>
      <c r="L244" s="231"/>
      <c r="M244" s="231"/>
    </row>
    <row r="245" spans="1:13" ht="15.75">
      <c r="A245" s="222"/>
      <c r="B245" s="223"/>
      <c r="C245" s="224"/>
      <c r="D245" s="225"/>
      <c r="E245" s="230"/>
      <c r="F245" s="231"/>
      <c r="G245" s="231"/>
      <c r="H245" s="231"/>
      <c r="I245" s="231"/>
      <c r="J245" s="231"/>
      <c r="K245" s="231"/>
      <c r="L245" s="231"/>
      <c r="M245" s="231"/>
    </row>
    <row r="246" spans="1:13" ht="15.75">
      <c r="A246" s="222"/>
      <c r="B246" s="226"/>
      <c r="C246" s="226"/>
      <c r="D246" s="232"/>
    </row>
    <row r="247" spans="1:13" ht="15.75">
      <c r="A247" s="222"/>
      <c r="B247" s="226"/>
      <c r="C247" s="224"/>
      <c r="D247" s="225"/>
    </row>
    <row r="248" spans="1:13" ht="15.75">
      <c r="A248" s="222"/>
      <c r="B248" s="226"/>
      <c r="C248" s="224"/>
      <c r="D248" s="225"/>
    </row>
    <row r="249" spans="1:13" ht="12.75">
      <c r="A249" s="224"/>
      <c r="B249" s="233"/>
      <c r="C249" s="224"/>
      <c r="D249" s="234"/>
      <c r="E249" s="3"/>
    </row>
    <row r="250" spans="1:13" ht="12.75">
      <c r="A250" s="224"/>
      <c r="B250" s="233"/>
      <c r="C250" s="224"/>
      <c r="D250" s="229"/>
      <c r="E250" s="3"/>
    </row>
    <row r="251" spans="1:13" ht="12.75">
      <c r="A251" s="224"/>
      <c r="B251" s="233"/>
      <c r="C251" s="224"/>
      <c r="D251" s="225"/>
      <c r="E251" s="3"/>
    </row>
    <row r="252" spans="1:13" ht="12.75">
      <c r="A252" s="224"/>
      <c r="B252" s="233"/>
      <c r="C252" s="224"/>
      <c r="D252" s="225"/>
      <c r="E252" s="3"/>
    </row>
    <row r="253" spans="1:13" ht="15.75">
      <c r="A253" s="235"/>
      <c r="B253" s="236"/>
      <c r="C253" s="237"/>
      <c r="D253" s="225"/>
      <c r="E253" s="3"/>
    </row>
    <row r="254" spans="1:13" ht="12.75">
      <c r="A254" s="238"/>
      <c r="B254" s="238"/>
      <c r="C254" s="238"/>
      <c r="D254" s="234"/>
      <c r="E254" s="3"/>
    </row>
    <row r="255" spans="1:13" ht="12.75">
      <c r="A255" s="237"/>
      <c r="B255" s="238"/>
      <c r="C255" s="238"/>
      <c r="D255" s="234"/>
      <c r="E255" s="3"/>
    </row>
    <row r="256" spans="1:13" ht="12.75">
      <c r="A256" s="237"/>
      <c r="B256" s="237"/>
      <c r="C256" s="237"/>
      <c r="D256" s="239"/>
      <c r="E256" s="3"/>
    </row>
    <row r="257" spans="1:5" ht="12.75">
      <c r="A257" s="237"/>
      <c r="B257" s="238"/>
      <c r="C257" s="237"/>
      <c r="D257" s="239"/>
      <c r="E257" s="3"/>
    </row>
    <row r="258" spans="1:5" ht="15.75">
      <c r="A258" s="235"/>
      <c r="B258" s="236"/>
      <c r="C258" s="237"/>
      <c r="D258" s="225"/>
      <c r="E258" s="3"/>
    </row>
    <row r="259" spans="1:5" ht="15.75">
      <c r="A259" s="240"/>
      <c r="B259" s="241"/>
      <c r="C259" s="240"/>
      <c r="D259" s="242"/>
      <c r="E259" s="3"/>
    </row>
    <row r="260" spans="1:5" ht="12.75">
      <c r="A260" s="238"/>
      <c r="B260" s="238"/>
      <c r="C260" s="225"/>
      <c r="D260" s="234"/>
      <c r="E260" s="3"/>
    </row>
    <row r="261" spans="1:5" ht="12.75">
      <c r="A261" s="238"/>
      <c r="B261" s="238"/>
      <c r="C261" s="237"/>
      <c r="D261" s="225"/>
      <c r="E261" s="3"/>
    </row>
    <row r="262" spans="1:5" ht="12.75">
      <c r="A262" s="238"/>
      <c r="B262" s="238"/>
      <c r="C262" s="237"/>
      <c r="D262" s="225"/>
      <c r="E262" s="3"/>
    </row>
    <row r="263" spans="1:5" ht="12.75">
      <c r="A263" s="238"/>
      <c r="B263" s="238"/>
      <c r="C263" s="238"/>
      <c r="D263" s="234"/>
      <c r="E263" s="3"/>
    </row>
    <row r="264" spans="1:5" ht="15.75">
      <c r="A264" s="235"/>
      <c r="B264" s="236"/>
      <c r="C264" s="236"/>
      <c r="D264" s="232"/>
      <c r="E264" s="3"/>
    </row>
    <row r="265" spans="1:5" ht="15.75">
      <c r="A265" s="235"/>
      <c r="B265" s="243"/>
      <c r="C265" s="237"/>
      <c r="D265" s="225"/>
      <c r="E265" s="3"/>
    </row>
    <row r="266" spans="1:5" ht="15.75">
      <c r="A266" s="235"/>
      <c r="B266" s="243"/>
      <c r="C266" s="237"/>
      <c r="D266" s="225"/>
      <c r="E266" s="3"/>
    </row>
    <row r="267" spans="1:5" ht="15.75">
      <c r="A267" s="235"/>
      <c r="B267" s="236"/>
      <c r="C267" s="237"/>
      <c r="D267" s="244"/>
      <c r="E267" s="3"/>
    </row>
    <row r="268" spans="1:5" ht="15.75">
      <c r="A268" s="235"/>
      <c r="B268" s="236"/>
      <c r="C268" s="237"/>
      <c r="D268" s="244"/>
      <c r="E268" s="3"/>
    </row>
    <row r="269" spans="1:5" ht="12.75">
      <c r="A269" s="237"/>
      <c r="B269" s="238"/>
      <c r="C269" s="238"/>
      <c r="D269" s="234"/>
      <c r="E269" s="3"/>
    </row>
    <row r="270" spans="1:5" ht="12.75">
      <c r="A270" s="237"/>
      <c r="B270" s="238"/>
      <c r="C270" s="237"/>
      <c r="D270" s="225"/>
      <c r="E270" s="3"/>
    </row>
    <row r="271" spans="1:5" ht="12.75">
      <c r="A271" s="237"/>
      <c r="B271" s="238"/>
      <c r="C271" s="237"/>
      <c r="D271" s="225"/>
      <c r="E271" s="3"/>
    </row>
    <row r="272" spans="1:5" ht="12.75">
      <c r="A272" s="237"/>
      <c r="B272" s="238"/>
      <c r="C272" s="237"/>
      <c r="D272" s="225"/>
      <c r="E272" s="3"/>
    </row>
    <row r="273" spans="1:5" ht="12.75">
      <c r="A273" s="237"/>
      <c r="B273" s="237"/>
      <c r="C273" s="237"/>
      <c r="D273" s="245"/>
      <c r="E273" s="3"/>
    </row>
    <row r="274" spans="1:5" ht="15.75">
      <c r="A274" s="235"/>
      <c r="B274" s="243"/>
      <c r="C274" s="237"/>
      <c r="D274" s="225"/>
      <c r="E274" s="3"/>
    </row>
    <row r="275" spans="1:5" ht="15.75">
      <c r="A275" s="240"/>
      <c r="B275" s="241"/>
      <c r="C275" s="240"/>
      <c r="D275" s="246"/>
      <c r="E275" s="3"/>
    </row>
    <row r="276" spans="1:5" ht="15.75">
      <c r="A276" s="235"/>
      <c r="B276" s="236"/>
      <c r="C276" s="247"/>
      <c r="D276" s="228"/>
      <c r="E276" s="3"/>
    </row>
    <row r="277" spans="1:5" ht="15.75">
      <c r="A277" s="222"/>
      <c r="B277" s="248"/>
      <c r="C277" s="249"/>
      <c r="D277" s="250"/>
      <c r="E277" s="3"/>
    </row>
    <row r="278" spans="1:5" ht="15.75">
      <c r="A278" s="222"/>
      <c r="B278" s="248"/>
      <c r="C278" s="249"/>
      <c r="D278" s="251"/>
      <c r="E278" s="3"/>
    </row>
    <row r="279" spans="1:5" ht="15.75">
      <c r="A279" s="222"/>
      <c r="B279" s="248"/>
      <c r="C279" s="249"/>
      <c r="D279" s="244"/>
      <c r="E279" s="3"/>
    </row>
    <row r="280" spans="1:5" ht="15.75">
      <c r="A280" s="222"/>
      <c r="B280" s="227"/>
      <c r="C280" s="249"/>
      <c r="D280" s="252"/>
      <c r="E280" s="3"/>
    </row>
    <row r="281" spans="1:5" ht="15.75">
      <c r="A281" s="222"/>
      <c r="B281" s="248"/>
      <c r="C281" s="249"/>
      <c r="D281" s="244"/>
      <c r="E281" s="3"/>
    </row>
    <row r="282" spans="1:5" ht="15.75">
      <c r="A282" s="222"/>
      <c r="B282" s="248"/>
      <c r="C282" s="249"/>
      <c r="D282" s="244"/>
      <c r="E282" s="3"/>
    </row>
    <row r="283" spans="1:5" ht="15.75">
      <c r="A283" s="222"/>
      <c r="B283" s="227"/>
      <c r="C283" s="249"/>
      <c r="D283" s="228"/>
      <c r="E283" s="3"/>
    </row>
    <row r="284" spans="1:5" ht="15.75">
      <c r="A284" s="222"/>
      <c r="B284" s="248"/>
      <c r="C284" s="249"/>
      <c r="D284" s="244"/>
      <c r="E284" s="3"/>
    </row>
    <row r="285" spans="1:5" ht="15.75">
      <c r="A285" s="222"/>
      <c r="B285" s="248"/>
      <c r="C285" s="249"/>
      <c r="D285" s="244"/>
      <c r="E285" s="3"/>
    </row>
    <row r="286" spans="1:5" ht="15.75">
      <c r="A286" s="253"/>
      <c r="B286" s="227"/>
      <c r="C286" s="254"/>
      <c r="D286" s="255"/>
      <c r="E286" s="3"/>
    </row>
    <row r="287" spans="1:5" ht="12.75">
      <c r="A287" s="224"/>
      <c r="B287" s="224"/>
      <c r="C287" s="224"/>
      <c r="D287" s="245"/>
      <c r="E287" s="3"/>
    </row>
    <row r="288" spans="1:5" ht="15.75">
      <c r="A288" s="222"/>
      <c r="B288" s="248"/>
      <c r="C288" s="249"/>
      <c r="D288" s="256"/>
      <c r="E288" s="3"/>
    </row>
    <row r="289" spans="1:5" ht="15.75">
      <c r="A289" s="222"/>
      <c r="B289" s="248"/>
      <c r="C289" s="249"/>
      <c r="D289" s="244"/>
      <c r="E289" s="3"/>
    </row>
    <row r="290" spans="1:5" ht="15.75">
      <c r="A290" s="257"/>
      <c r="B290" s="258"/>
      <c r="C290" s="258"/>
      <c r="D290" s="246"/>
      <c r="E290" s="3"/>
    </row>
    <row r="291" spans="1:5" ht="15.75">
      <c r="A291" s="222"/>
      <c r="B291" s="226"/>
      <c r="C291" s="226"/>
      <c r="D291" s="232"/>
      <c r="E291" s="3"/>
    </row>
    <row r="292" spans="1:5" ht="15.75">
      <c r="A292" s="222"/>
      <c r="B292" s="248"/>
      <c r="C292" s="249"/>
      <c r="D292" s="256"/>
      <c r="E292" s="3"/>
    </row>
    <row r="293" spans="1:5" ht="15.75">
      <c r="A293" s="222"/>
      <c r="B293" s="248"/>
      <c r="C293" s="249"/>
      <c r="D293" s="256"/>
      <c r="E293" s="3"/>
    </row>
    <row r="294" spans="1:5" ht="15.75">
      <c r="A294" s="222"/>
      <c r="B294" s="248"/>
      <c r="C294" s="249"/>
      <c r="D294" s="244"/>
      <c r="E294" s="3"/>
    </row>
    <row r="295" spans="1:5" ht="15.75">
      <c r="A295" s="257"/>
      <c r="B295" s="258"/>
      <c r="C295" s="258"/>
      <c r="D295" s="246"/>
      <c r="E295" s="3"/>
    </row>
    <row r="296" spans="1:5" ht="15.75">
      <c r="A296" s="222"/>
      <c r="B296" s="226"/>
      <c r="C296" s="226"/>
      <c r="D296" s="232"/>
      <c r="E296" s="3"/>
    </row>
    <row r="297" spans="1:5" ht="15.75">
      <c r="A297" s="222"/>
      <c r="B297" s="248"/>
      <c r="C297" s="249"/>
      <c r="D297" s="239"/>
      <c r="E297" s="3"/>
    </row>
    <row r="298" spans="1:5" ht="15.75">
      <c r="A298" s="222"/>
      <c r="B298" s="248"/>
      <c r="C298" s="249"/>
      <c r="D298" s="244"/>
      <c r="E298" s="3"/>
    </row>
    <row r="299" spans="1:5" ht="15.75">
      <c r="A299" s="222"/>
      <c r="B299" s="248"/>
      <c r="C299" s="259"/>
      <c r="D299" s="242"/>
      <c r="E299" s="3"/>
    </row>
    <row r="300" spans="1:5">
      <c r="A300" s="224"/>
      <c r="B300" s="223"/>
      <c r="C300" s="224"/>
      <c r="D300" s="260"/>
      <c r="E300" s="3"/>
    </row>
    <row r="301" spans="1:5">
      <c r="A301" s="224"/>
      <c r="B301" s="223"/>
      <c r="C301" s="224"/>
      <c r="D301" s="261"/>
      <c r="E301" s="3"/>
    </row>
    <row r="302" spans="1:5">
      <c r="A302" s="224"/>
      <c r="B302" s="223"/>
      <c r="C302" s="224"/>
      <c r="D302" s="261"/>
      <c r="E302" s="3"/>
    </row>
    <row r="303" spans="1:5">
      <c r="A303" s="224"/>
      <c r="B303" s="223"/>
      <c r="C303" s="224"/>
      <c r="D303" s="261"/>
      <c r="E303" s="3"/>
    </row>
    <row r="304" spans="1:5">
      <c r="A304" s="224" t="s">
        <v>80</v>
      </c>
      <c r="B304" s="223"/>
      <c r="C304" s="224"/>
      <c r="D304" s="260"/>
      <c r="E304" s="3"/>
    </row>
    <row r="305" spans="1:5">
      <c r="A305" s="224"/>
      <c r="B305" s="223"/>
      <c r="C305" s="224"/>
      <c r="D305" s="225"/>
      <c r="E305" s="3"/>
    </row>
    <row r="306" spans="1:5">
      <c r="A306" s="224"/>
      <c r="B306" s="223"/>
      <c r="C306" s="224"/>
      <c r="D306" s="225"/>
      <c r="E306" s="3"/>
    </row>
    <row r="307" spans="1:5" ht="12.75">
      <c r="A307" s="224"/>
      <c r="B307" s="224" t="s">
        <v>182</v>
      </c>
      <c r="C307" s="224"/>
      <c r="D307" s="225"/>
      <c r="E307" s="3"/>
    </row>
    <row r="308" spans="1:5">
      <c r="A308" s="224"/>
      <c r="B308" s="223"/>
      <c r="C308" s="224"/>
      <c r="D308" s="225"/>
      <c r="E308" s="3"/>
    </row>
    <row r="309" spans="1:5">
      <c r="A309" s="224"/>
      <c r="B309" s="223"/>
      <c r="C309" s="224"/>
      <c r="D309" s="225"/>
      <c r="E309" s="3"/>
    </row>
    <row r="310" spans="1:5">
      <c r="A310" s="224"/>
      <c r="B310" s="223"/>
      <c r="C310" s="224"/>
      <c r="D310" s="262"/>
      <c r="E310" s="3"/>
    </row>
    <row r="311" spans="1:5">
      <c r="A311" s="224"/>
      <c r="B311" s="223"/>
      <c r="C311" s="224"/>
      <c r="D311" s="262"/>
      <c r="E311" s="3"/>
    </row>
    <row r="312" spans="1:5">
      <c r="A312" s="224"/>
      <c r="B312" s="223"/>
      <c r="C312" s="224"/>
      <c r="D312" s="225"/>
      <c r="E312" s="3"/>
    </row>
    <row r="313" spans="1:5">
      <c r="A313" s="224"/>
      <c r="B313" s="223"/>
      <c r="C313" s="224"/>
      <c r="D313" s="225"/>
      <c r="E313" s="3"/>
    </row>
    <row r="314" spans="1:5">
      <c r="A314" s="224"/>
      <c r="B314" s="223"/>
      <c r="C314" s="224"/>
      <c r="D314" s="225"/>
      <c r="E314" s="3"/>
    </row>
    <row r="315" spans="1:5" ht="12.75">
      <c r="A315" s="99"/>
      <c r="B315" s="99"/>
      <c r="C315" s="99"/>
      <c r="D315" s="225"/>
      <c r="E315" s="3"/>
    </row>
    <row r="316" spans="1:5" ht="12.75">
      <c r="A316" s="99"/>
      <c r="B316" s="99"/>
      <c r="C316" s="99"/>
      <c r="D316" s="225"/>
      <c r="E316" s="3"/>
    </row>
    <row r="317" spans="1:5" ht="12.75">
      <c r="A317" s="99"/>
      <c r="B317" s="99"/>
      <c r="C317" s="99"/>
      <c r="D317" s="225"/>
      <c r="E317" s="3"/>
    </row>
    <row r="318" spans="1:5" ht="12.75">
      <c r="A318" s="99"/>
      <c r="B318" s="99"/>
      <c r="C318" s="99"/>
      <c r="D318" s="225"/>
      <c r="E318" s="3"/>
    </row>
    <row r="319" spans="1:5" ht="12.75">
      <c r="A319" s="99"/>
      <c r="B319" s="99"/>
      <c r="C319" s="99"/>
      <c r="D319" s="225"/>
      <c r="E319" s="3"/>
    </row>
    <row r="320" spans="1:5" ht="12.75">
      <c r="A320" s="99"/>
      <c r="B320" s="99"/>
      <c r="C320" s="99"/>
      <c r="D320" s="225"/>
      <c r="E320" s="3"/>
    </row>
    <row r="321" spans="1:5" ht="12.75">
      <c r="A321" s="99"/>
      <c r="B321" s="99"/>
      <c r="C321" s="99"/>
      <c r="D321" s="225"/>
      <c r="E321" s="3"/>
    </row>
    <row r="322" spans="1:5" ht="12.75">
      <c r="A322" s="99"/>
      <c r="B322" s="99"/>
      <c r="C322" s="99"/>
      <c r="D322" s="225"/>
      <c r="E322" s="3"/>
    </row>
    <row r="323" spans="1:5" ht="12.75">
      <c r="A323" s="99"/>
      <c r="B323" s="99"/>
      <c r="C323" s="99"/>
      <c r="D323" s="225"/>
      <c r="E323" s="3"/>
    </row>
    <row r="324" spans="1:5" ht="12.75">
      <c r="A324" s="99"/>
      <c r="B324" s="99"/>
      <c r="C324" s="99"/>
      <c r="D324" s="225"/>
      <c r="E324" s="3"/>
    </row>
    <row r="325" spans="1:5" ht="12.75">
      <c r="A325" s="99"/>
      <c r="B325" s="99"/>
      <c r="C325" s="99"/>
      <c r="D325" s="225"/>
      <c r="E325" s="3"/>
    </row>
    <row r="326" spans="1:5" ht="12.75">
      <c r="A326" s="99"/>
      <c r="B326" s="99"/>
      <c r="C326" s="99"/>
      <c r="D326" s="225"/>
      <c r="E326" s="3"/>
    </row>
    <row r="327" spans="1:5" ht="12.75">
      <c r="A327" s="99"/>
      <c r="B327" s="99"/>
      <c r="C327" s="99"/>
      <c r="D327" s="225"/>
      <c r="E327" s="3"/>
    </row>
    <row r="328" spans="1:5" ht="12.75">
      <c r="A328" s="99"/>
      <c r="B328" s="99"/>
      <c r="C328" s="99"/>
      <c r="D328" s="225"/>
      <c r="E328" s="3"/>
    </row>
    <row r="329" spans="1:5" ht="12.75">
      <c r="A329" s="99"/>
      <c r="B329" s="99"/>
      <c r="C329" s="99"/>
      <c r="D329" s="225"/>
      <c r="E329" s="3"/>
    </row>
    <row r="330" spans="1:5" ht="12.75">
      <c r="A330" s="99"/>
      <c r="B330" s="99"/>
      <c r="C330" s="99"/>
      <c r="D330" s="225"/>
      <c r="E330" s="3"/>
    </row>
    <row r="331" spans="1:5" ht="12.75">
      <c r="A331" s="99"/>
      <c r="B331" s="99"/>
      <c r="C331" s="99"/>
      <c r="D331" s="225"/>
      <c r="E331" s="3"/>
    </row>
    <row r="332" spans="1:5" ht="12.75">
      <c r="A332" s="99"/>
      <c r="B332" s="99"/>
      <c r="C332" s="99"/>
      <c r="D332" s="225"/>
      <c r="E332" s="3"/>
    </row>
    <row r="333" spans="1:5" ht="12.75">
      <c r="A333" s="99"/>
      <c r="B333" s="99"/>
      <c r="C333" s="99"/>
      <c r="D333" s="99"/>
      <c r="E333" s="3"/>
    </row>
    <row r="334" spans="1:5" ht="12.75">
      <c r="A334" s="99"/>
      <c r="B334" s="99"/>
      <c r="C334" s="99"/>
      <c r="D334" s="99"/>
      <c r="E334" s="3"/>
    </row>
    <row r="335" spans="1:5" ht="12.75">
      <c r="A335" s="99"/>
      <c r="B335" s="99"/>
      <c r="C335" s="99"/>
      <c r="D335" s="99"/>
      <c r="E335" s="3"/>
    </row>
    <row r="336" spans="1:5" ht="12.75">
      <c r="A336" s="99"/>
      <c r="B336" s="99"/>
      <c r="C336" s="99"/>
      <c r="D336" s="99"/>
      <c r="E336" s="3"/>
    </row>
    <row r="337" spans="1:5" ht="12.75">
      <c r="A337" s="99"/>
      <c r="B337" s="99"/>
      <c r="C337" s="99"/>
      <c r="D337" s="99"/>
      <c r="E337" s="3"/>
    </row>
    <row r="338" spans="1:5" ht="12.75">
      <c r="A338" s="99"/>
      <c r="B338" s="99"/>
      <c r="C338" s="99"/>
      <c r="D338" s="99"/>
      <c r="E338" s="3"/>
    </row>
    <row r="339" spans="1:5" ht="12.75">
      <c r="A339" s="99"/>
      <c r="B339" s="99"/>
      <c r="C339" s="99"/>
      <c r="D339" s="99"/>
      <c r="E339" s="3"/>
    </row>
    <row r="340" spans="1:5" ht="12.75">
      <c r="A340" s="99"/>
      <c r="B340" s="99"/>
      <c r="C340" s="99"/>
      <c r="D340" s="99"/>
      <c r="E340" s="3"/>
    </row>
    <row r="341" spans="1:5" ht="12.75">
      <c r="A341" s="99"/>
      <c r="B341" s="99"/>
      <c r="C341" s="99"/>
      <c r="D341" s="99"/>
      <c r="E341" s="3"/>
    </row>
    <row r="342" spans="1:5" ht="12.75">
      <c r="A342" s="99"/>
      <c r="B342" s="99"/>
      <c r="C342" s="99"/>
      <c r="D342" s="99"/>
      <c r="E342" s="3"/>
    </row>
    <row r="343" spans="1:5" ht="12.75">
      <c r="A343" s="99"/>
      <c r="B343" s="99"/>
      <c r="C343" s="99"/>
      <c r="D343" s="99"/>
      <c r="E343" s="3"/>
    </row>
    <row r="344" spans="1:5" ht="12.75">
      <c r="A344" s="99"/>
      <c r="B344" s="99"/>
      <c r="C344" s="99"/>
      <c r="D344" s="99"/>
      <c r="E344" s="3"/>
    </row>
    <row r="345" spans="1:5" ht="12.75">
      <c r="A345" s="99"/>
      <c r="B345" s="99"/>
      <c r="C345" s="99"/>
      <c r="D345" s="99"/>
      <c r="E345" s="3"/>
    </row>
    <row r="346" spans="1:5" ht="12.75">
      <c r="A346" s="99"/>
      <c r="B346" s="99"/>
      <c r="C346" s="99"/>
      <c r="D346" s="99"/>
      <c r="E346" s="3"/>
    </row>
    <row r="347" spans="1:5" ht="12.75">
      <c r="A347" s="99"/>
      <c r="B347" s="99"/>
      <c r="C347" s="99"/>
      <c r="D347" s="99"/>
      <c r="E347" s="3"/>
    </row>
    <row r="348" spans="1:5" ht="12.75">
      <c r="A348" s="99"/>
      <c r="B348" s="99"/>
      <c r="C348" s="99"/>
      <c r="D348" s="99"/>
      <c r="E348" s="3"/>
    </row>
    <row r="349" spans="1:5" ht="12.75">
      <c r="A349" s="99"/>
      <c r="B349" s="99"/>
      <c r="C349" s="99"/>
      <c r="D349" s="99"/>
      <c r="E349" s="3"/>
    </row>
    <row r="350" spans="1:5" ht="12.75">
      <c r="A350" s="99"/>
      <c r="B350" s="99"/>
      <c r="C350" s="99"/>
      <c r="D350" s="99"/>
      <c r="E350" s="3"/>
    </row>
    <row r="351" spans="1:5" ht="12.75">
      <c r="A351" s="99"/>
      <c r="B351" s="99"/>
      <c r="C351" s="99"/>
      <c r="D351" s="99"/>
      <c r="E351" s="3"/>
    </row>
    <row r="352" spans="1:5" ht="12.75">
      <c r="A352" s="99"/>
      <c r="B352" s="99"/>
      <c r="C352" s="99"/>
      <c r="D352" s="99"/>
      <c r="E352" s="3"/>
    </row>
    <row r="353" spans="1:5" ht="12.75">
      <c r="A353" s="99"/>
      <c r="B353" s="99"/>
      <c r="C353" s="99"/>
      <c r="D353" s="99"/>
      <c r="E353" s="3"/>
    </row>
    <row r="354" spans="1:5" ht="12.75">
      <c r="A354" s="99"/>
      <c r="B354" s="99"/>
      <c r="C354" s="99"/>
      <c r="D354" s="99"/>
      <c r="E354" s="3"/>
    </row>
    <row r="355" spans="1:5" ht="12.75">
      <c r="A355" s="99"/>
      <c r="B355" s="99"/>
      <c r="C355" s="99"/>
      <c r="D355" s="99"/>
      <c r="E355" s="3"/>
    </row>
    <row r="356" spans="1:5" ht="12.75">
      <c r="A356" s="99"/>
      <c r="B356" s="99"/>
      <c r="C356" s="99"/>
      <c r="D356" s="99"/>
      <c r="E356" s="3"/>
    </row>
    <row r="357" spans="1:5" ht="12.75">
      <c r="A357" s="99"/>
      <c r="B357" s="99"/>
      <c r="C357" s="99"/>
      <c r="D357" s="99"/>
      <c r="E357" s="3"/>
    </row>
    <row r="358" spans="1:5" ht="12.75">
      <c r="A358" s="99"/>
      <c r="B358" s="99"/>
      <c r="C358" s="99"/>
      <c r="D358" s="99"/>
      <c r="E358" s="3"/>
    </row>
    <row r="359" spans="1:5" ht="12.75">
      <c r="A359" s="99"/>
      <c r="B359" s="99"/>
      <c r="C359" s="99"/>
      <c r="D359" s="99"/>
      <c r="E359" s="3"/>
    </row>
    <row r="360" spans="1:5" ht="12.75">
      <c r="A360" s="99"/>
      <c r="B360" s="99"/>
      <c r="C360" s="99"/>
      <c r="D360" s="99"/>
      <c r="E360" s="3"/>
    </row>
    <row r="361" spans="1:5" ht="12.75">
      <c r="A361" s="99"/>
      <c r="B361" s="99"/>
      <c r="C361" s="99"/>
      <c r="D361" s="99"/>
      <c r="E361" s="3"/>
    </row>
    <row r="362" spans="1:5" ht="12.75">
      <c r="A362" s="99"/>
      <c r="B362" s="99"/>
      <c r="C362" s="99"/>
      <c r="D362" s="99"/>
      <c r="E362" s="3"/>
    </row>
    <row r="363" spans="1:5" ht="12.75">
      <c r="A363" s="99"/>
      <c r="B363" s="99"/>
      <c r="C363" s="99"/>
      <c r="D363" s="99"/>
      <c r="E363" s="3"/>
    </row>
    <row r="364" spans="1:5" ht="12.75">
      <c r="A364" s="99"/>
      <c r="B364" s="99"/>
      <c r="C364" s="99"/>
      <c r="D364" s="99"/>
      <c r="E364" s="3"/>
    </row>
    <row r="365" spans="1:5" ht="12.75">
      <c r="A365" s="99"/>
      <c r="B365" s="99"/>
      <c r="C365" s="99"/>
      <c r="D365" s="99"/>
      <c r="E365" s="3"/>
    </row>
    <row r="366" spans="1:5" ht="12.75">
      <c r="A366" s="99"/>
      <c r="B366" s="99"/>
      <c r="C366" s="99"/>
      <c r="D366" s="99"/>
      <c r="E366" s="3"/>
    </row>
    <row r="367" spans="1:5" ht="12.75">
      <c r="A367" s="99"/>
      <c r="B367" s="99"/>
      <c r="C367" s="99"/>
      <c r="D367" s="99"/>
      <c r="E367" s="3"/>
    </row>
    <row r="368" spans="1:5" ht="12.75">
      <c r="A368" s="99"/>
      <c r="B368" s="99"/>
      <c r="C368" s="99"/>
      <c r="D368" s="99"/>
      <c r="E368" s="3"/>
    </row>
    <row r="369" spans="1:5" ht="12.75">
      <c r="A369" s="99"/>
      <c r="B369" s="99"/>
      <c r="C369" s="99"/>
      <c r="D369" s="99"/>
      <c r="E369" s="3"/>
    </row>
    <row r="370" spans="1:5" ht="12.75">
      <c r="A370" s="99"/>
      <c r="B370" s="99"/>
      <c r="C370" s="99"/>
      <c r="D370" s="99"/>
    </row>
    <row r="371" spans="1:5" ht="12.75">
      <c r="A371" s="99"/>
      <c r="B371" s="99"/>
      <c r="C371" s="99"/>
      <c r="D371" s="99"/>
    </row>
    <row r="372" spans="1:5" ht="12.75">
      <c r="A372" s="99"/>
      <c r="B372" s="99"/>
      <c r="C372" s="99"/>
      <c r="D372" s="99"/>
    </row>
    <row r="373" spans="1:5" ht="12.75">
      <c r="A373" s="99"/>
      <c r="B373" s="99"/>
      <c r="C373" s="99"/>
      <c r="D373" s="99"/>
    </row>
    <row r="374" spans="1:5" ht="12.75">
      <c r="A374" s="99"/>
      <c r="B374" s="99"/>
      <c r="C374" s="99"/>
      <c r="D374" s="99"/>
    </row>
    <row r="375" spans="1:5" ht="12.75">
      <c r="A375" s="99"/>
      <c r="B375" s="99"/>
      <c r="C375" s="99"/>
      <c r="D375" s="99"/>
    </row>
    <row r="376" spans="1:5" ht="12.75">
      <c r="A376" s="99"/>
      <c r="B376" s="99"/>
      <c r="C376" s="99"/>
      <c r="D376" s="99"/>
    </row>
    <row r="377" spans="1:5" ht="12.75">
      <c r="A377" s="99"/>
      <c r="B377" s="99"/>
      <c r="C377" s="99"/>
      <c r="D377" s="99"/>
    </row>
    <row r="378" spans="1:5" ht="12.75">
      <c r="A378" s="99"/>
      <c r="B378" s="99"/>
      <c r="C378" s="99"/>
      <c r="D378" s="99"/>
    </row>
    <row r="379" spans="1:5" ht="12.75">
      <c r="A379" s="99"/>
      <c r="B379" s="99"/>
      <c r="C379" s="99"/>
      <c r="D379" s="99"/>
    </row>
    <row r="380" spans="1:5" ht="12.75">
      <c r="A380" s="99"/>
      <c r="B380" s="99"/>
      <c r="C380" s="99"/>
      <c r="D380" s="99"/>
    </row>
    <row r="381" spans="1:5" ht="12.75">
      <c r="A381" s="99"/>
      <c r="B381" s="99"/>
      <c r="C381" s="99"/>
      <c r="D381" s="99"/>
    </row>
    <row r="382" spans="1:5" ht="12.75">
      <c r="A382" s="99"/>
      <c r="B382" s="99"/>
      <c r="C382" s="99"/>
      <c r="D382" s="99"/>
    </row>
    <row r="383" spans="1:5" ht="12.75">
      <c r="A383" s="99"/>
      <c r="B383" s="99"/>
      <c r="C383" s="99"/>
      <c r="D383" s="99"/>
    </row>
    <row r="384" spans="1:5" ht="12.75">
      <c r="A384" s="99"/>
      <c r="B384" s="99"/>
      <c r="C384" s="99"/>
      <c r="D384" s="99"/>
      <c r="E384" s="3"/>
    </row>
    <row r="385" spans="1:5" ht="12.75">
      <c r="A385" s="99"/>
      <c r="B385" s="99"/>
      <c r="C385" s="99"/>
      <c r="D385" s="99"/>
      <c r="E385" s="3"/>
    </row>
    <row r="386" spans="1:5" ht="12.75">
      <c r="A386" s="99"/>
      <c r="B386" s="99"/>
      <c r="C386" s="99"/>
      <c r="D386" s="99"/>
      <c r="E386" s="3"/>
    </row>
    <row r="387" spans="1:5" ht="12.75">
      <c r="A387" s="99"/>
      <c r="B387" s="99"/>
      <c r="C387" s="99"/>
      <c r="D387" s="99"/>
      <c r="E387" s="3"/>
    </row>
    <row r="388" spans="1:5" ht="12.75">
      <c r="A388" s="99"/>
      <c r="B388" s="99"/>
      <c r="C388" s="99"/>
      <c r="D388" s="99"/>
      <c r="E388" s="3"/>
    </row>
    <row r="389" spans="1:5" ht="12.75">
      <c r="A389" s="99"/>
      <c r="B389" s="99"/>
      <c r="C389" s="99"/>
      <c r="D389" s="99"/>
      <c r="E389" s="3"/>
    </row>
    <row r="390" spans="1:5" ht="12.75">
      <c r="A390" s="99"/>
      <c r="B390" s="99"/>
      <c r="C390" s="99"/>
      <c r="D390" s="99"/>
      <c r="E390" s="3"/>
    </row>
    <row r="391" spans="1:5" ht="12.75">
      <c r="A391" s="99"/>
      <c r="B391" s="99"/>
      <c r="C391" s="99"/>
      <c r="D391" s="99"/>
      <c r="E391" s="3"/>
    </row>
    <row r="392" spans="1:5" ht="12.75">
      <c r="A392" s="99"/>
      <c r="B392" s="99"/>
      <c r="C392" s="99"/>
      <c r="D392" s="99"/>
      <c r="E392" s="3"/>
    </row>
    <row r="393" spans="1:5" ht="12.75">
      <c r="A393" s="99"/>
      <c r="B393" s="99"/>
      <c r="C393" s="99"/>
      <c r="D393" s="99"/>
      <c r="E393" s="3"/>
    </row>
    <row r="394" spans="1:5" ht="12.75">
      <c r="A394" s="99"/>
      <c r="B394" s="99"/>
      <c r="C394" s="99"/>
      <c r="D394" s="99"/>
      <c r="E394" s="3"/>
    </row>
    <row r="395" spans="1:5" ht="12.75">
      <c r="A395" s="3"/>
      <c r="B395" s="3"/>
      <c r="C395" s="3"/>
      <c r="D395" s="99"/>
      <c r="E395" s="3"/>
    </row>
    <row r="396" spans="1:5" ht="12.75">
      <c r="A396" s="3"/>
      <c r="B396" s="3"/>
      <c r="C396" s="3"/>
      <c r="D396" s="99"/>
      <c r="E396" s="3"/>
    </row>
    <row r="397" spans="1:5" ht="12.75">
      <c r="A397" s="3"/>
      <c r="B397" s="3"/>
      <c r="C397" s="3"/>
      <c r="D397" s="99"/>
      <c r="E397" s="3"/>
    </row>
    <row r="398" spans="1:5" ht="12.75">
      <c r="A398" s="3"/>
      <c r="B398" s="3"/>
      <c r="C398" s="3"/>
      <c r="D398" s="99"/>
      <c r="E398" s="3"/>
    </row>
    <row r="399" spans="1:5" ht="12.75">
      <c r="A399" s="3"/>
      <c r="B399" s="3"/>
      <c r="C399" s="3"/>
      <c r="D399" s="99"/>
      <c r="E399" s="3"/>
    </row>
    <row r="400" spans="1:5" ht="12.75">
      <c r="A400" s="3"/>
      <c r="B400" s="3"/>
      <c r="C400" s="3"/>
      <c r="D400" s="99"/>
      <c r="E400" s="3"/>
    </row>
    <row r="401" spans="1:5" ht="12.75">
      <c r="A401" s="3"/>
      <c r="B401" s="3"/>
      <c r="C401" s="3"/>
      <c r="D401" s="99"/>
      <c r="E401" s="3"/>
    </row>
    <row r="402" spans="1:5" ht="12.75">
      <c r="A402" s="3"/>
      <c r="B402" s="3"/>
      <c r="C402" s="3"/>
      <c r="D402" s="99"/>
      <c r="E402" s="3"/>
    </row>
    <row r="403" spans="1:5" ht="12.75">
      <c r="A403" s="3"/>
      <c r="B403" s="3"/>
      <c r="C403" s="3"/>
      <c r="D403" s="99"/>
      <c r="E403" s="3"/>
    </row>
    <row r="404" spans="1:5" ht="12.75">
      <c r="A404" s="3"/>
      <c r="B404" s="3"/>
      <c r="C404" s="3"/>
      <c r="D404" s="99"/>
      <c r="E404" s="3"/>
    </row>
    <row r="405" spans="1:5" ht="12.75">
      <c r="A405" s="3"/>
      <c r="B405" s="3"/>
      <c r="C405" s="3"/>
      <c r="D405" s="99"/>
      <c r="E405" s="3"/>
    </row>
    <row r="406" spans="1:5" ht="12.75">
      <c r="A406" s="3"/>
      <c r="B406" s="3"/>
      <c r="C406" s="3"/>
      <c r="D406" s="99"/>
      <c r="E406" s="3"/>
    </row>
    <row r="407" spans="1:5" ht="12.75">
      <c r="A407" s="3"/>
      <c r="B407" s="3"/>
      <c r="C407" s="3"/>
      <c r="D407" s="99"/>
      <c r="E407" s="3"/>
    </row>
    <row r="408" spans="1:5" ht="12.75">
      <c r="A408" s="3"/>
      <c r="B408" s="3"/>
      <c r="C408" s="3"/>
      <c r="D408" s="99"/>
      <c r="E408" s="3"/>
    </row>
    <row r="409" spans="1:5" ht="12.75">
      <c r="A409" s="3"/>
      <c r="B409" s="3"/>
      <c r="C409" s="3"/>
      <c r="D409" s="99"/>
      <c r="E409" s="3"/>
    </row>
    <row r="410" spans="1:5" ht="12.75">
      <c r="A410" s="3"/>
      <c r="B410" s="3"/>
      <c r="C410" s="3"/>
      <c r="D410" s="99"/>
      <c r="E410" s="3"/>
    </row>
    <row r="411" spans="1:5" ht="12.75">
      <c r="A411" s="3"/>
      <c r="B411" s="3"/>
      <c r="C411" s="3"/>
      <c r="D411" s="99"/>
      <c r="E411" s="3"/>
    </row>
    <row r="412" spans="1:5" ht="12.75">
      <c r="A412" s="3"/>
      <c r="B412" s="3"/>
      <c r="C412" s="3"/>
      <c r="D412" s="99"/>
      <c r="E412" s="3"/>
    </row>
    <row r="413" spans="1:5" ht="12.75">
      <c r="A413" s="3"/>
      <c r="B413" s="3"/>
      <c r="C413" s="3"/>
      <c r="D413" s="99"/>
      <c r="E413" s="3"/>
    </row>
    <row r="414" spans="1:5" ht="12.75">
      <c r="A414" s="3"/>
      <c r="B414" s="3"/>
      <c r="C414" s="3"/>
      <c r="D414" s="99"/>
      <c r="E414" s="3"/>
    </row>
    <row r="415" spans="1:5" ht="12.75">
      <c r="A415" s="3"/>
      <c r="B415" s="3"/>
      <c r="C415" s="3"/>
      <c r="D415" s="99"/>
      <c r="E415" s="3"/>
    </row>
    <row r="416" spans="1:5" ht="12.75">
      <c r="A416" s="3"/>
      <c r="B416" s="3"/>
      <c r="C416" s="3"/>
      <c r="D416" s="99"/>
      <c r="E416" s="3"/>
    </row>
    <row r="417" spans="1:5" ht="12.75">
      <c r="A417" s="3"/>
      <c r="B417" s="3"/>
      <c r="C417" s="3"/>
      <c r="D417" s="99"/>
      <c r="E417" s="3"/>
    </row>
    <row r="418" spans="1:5" ht="12.75">
      <c r="A418" s="3"/>
      <c r="B418" s="3"/>
      <c r="C418" s="3"/>
      <c r="D418" s="99"/>
      <c r="E418" s="3"/>
    </row>
    <row r="419" spans="1:5" ht="12.75">
      <c r="A419" s="3"/>
      <c r="B419" s="3"/>
      <c r="C419" s="3"/>
      <c r="D419" s="99"/>
      <c r="E419" s="3"/>
    </row>
    <row r="420" spans="1:5" ht="12.75">
      <c r="A420" s="3"/>
      <c r="B420" s="3"/>
      <c r="C420" s="3"/>
      <c r="D420" s="99"/>
      <c r="E420" s="3"/>
    </row>
    <row r="421" spans="1:5" ht="12.75">
      <c r="A421" s="3"/>
      <c r="B421" s="3"/>
      <c r="C421" s="3"/>
      <c r="D421" s="99"/>
      <c r="E421" s="3"/>
    </row>
    <row r="422" spans="1:5" ht="12.75">
      <c r="A422" s="3"/>
      <c r="B422" s="3"/>
      <c r="C422" s="3"/>
      <c r="D422" s="99"/>
      <c r="E422" s="3"/>
    </row>
    <row r="423" spans="1:5" ht="12.75">
      <c r="A423" s="3"/>
      <c r="B423" s="3"/>
      <c r="C423" s="3"/>
      <c r="D423" s="99"/>
      <c r="E423" s="3"/>
    </row>
    <row r="424" spans="1:5" ht="12.75">
      <c r="A424" s="3"/>
      <c r="B424" s="3"/>
      <c r="C424" s="3"/>
      <c r="D424" s="99"/>
      <c r="E424" s="3"/>
    </row>
    <row r="425" spans="1:5" ht="12.75">
      <c r="A425" s="3"/>
      <c r="B425" s="3"/>
      <c r="C425" s="3"/>
      <c r="D425" s="99"/>
      <c r="E425" s="3"/>
    </row>
    <row r="426" spans="1:5" ht="12.75">
      <c r="A426" s="3"/>
      <c r="B426" s="3"/>
      <c r="C426" s="3"/>
      <c r="D426" s="99"/>
      <c r="E426" s="3"/>
    </row>
    <row r="427" spans="1:5" ht="12.75">
      <c r="A427" s="3"/>
      <c r="B427" s="3"/>
      <c r="C427" s="3"/>
      <c r="D427" s="99"/>
      <c r="E427" s="3"/>
    </row>
    <row r="428" spans="1:5" ht="12.75">
      <c r="A428" s="3"/>
      <c r="B428" s="3"/>
      <c r="C428" s="3"/>
      <c r="D428" s="99"/>
      <c r="E428" s="3"/>
    </row>
    <row r="429" spans="1:5" ht="12.75">
      <c r="A429" s="3"/>
      <c r="B429" s="3"/>
      <c r="C429" s="3"/>
      <c r="D429" s="99"/>
      <c r="E429" s="3"/>
    </row>
    <row r="430" spans="1:5" ht="12.75">
      <c r="A430" s="3"/>
      <c r="B430" s="3"/>
      <c r="C430" s="3"/>
      <c r="D430" s="99"/>
      <c r="E430" s="3"/>
    </row>
    <row r="431" spans="1:5" ht="12.75">
      <c r="A431" s="3"/>
      <c r="B431" s="3"/>
      <c r="C431" s="3"/>
      <c r="D431" s="99"/>
      <c r="E431" s="3"/>
    </row>
    <row r="432" spans="1:5" ht="12.75">
      <c r="A432" s="3"/>
      <c r="B432" s="3"/>
      <c r="C432" s="3"/>
      <c r="D432" s="99"/>
      <c r="E432" s="3"/>
    </row>
    <row r="433" spans="1:5" ht="12.75">
      <c r="A433" s="3"/>
      <c r="B433" s="3"/>
      <c r="C433" s="3"/>
      <c r="D433" s="99"/>
      <c r="E433" s="3"/>
    </row>
    <row r="434" spans="1:5" ht="12.75">
      <c r="A434" s="3"/>
      <c r="B434" s="3"/>
      <c r="C434" s="3"/>
      <c r="D434" s="99"/>
      <c r="E434" s="3"/>
    </row>
    <row r="435" spans="1:5" ht="12.75">
      <c r="A435" s="3"/>
      <c r="B435" s="3"/>
      <c r="C435" s="3"/>
      <c r="D435" s="99"/>
      <c r="E435" s="3"/>
    </row>
  </sheetData>
  <mergeCells count="8">
    <mergeCell ref="A9:A11"/>
    <mergeCell ref="B9:B11"/>
    <mergeCell ref="C9:C11"/>
    <mergeCell ref="D9:D11"/>
    <mergeCell ref="E9:N9"/>
    <mergeCell ref="E10:E11"/>
    <mergeCell ref="F10:M10"/>
    <mergeCell ref="N10:N11"/>
  </mergeCells>
  <pageMargins left="0.43307086614173229" right="0.31496062992125984" top="0.35433070866141736" bottom="0.35433070866141736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Arkusz1!Tytuły_wydruku</vt:lpstr>
    </vt:vector>
  </TitlesOfParts>
  <Company>UG Zaniemyśl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Skotarczak</dc:creator>
  <cp:lastModifiedBy>Basia</cp:lastModifiedBy>
  <cp:lastPrinted>2012-09-17T08:02:02Z</cp:lastPrinted>
  <dcterms:created xsi:type="dcterms:W3CDTF">2012-09-14T06:36:46Z</dcterms:created>
  <dcterms:modified xsi:type="dcterms:W3CDTF">2012-09-18T09:48:54Z</dcterms:modified>
</cp:coreProperties>
</file>